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2110" windowHeight="9795"/>
  </bookViews>
  <sheets>
    <sheet name="PAS Funcionario" sheetId="1" r:id="rId1"/>
    <sheet name="PAS Laboral" sheetId="3" r:id="rId2"/>
    <sheet name="PAS Laboral Calidad" sheetId="4" r:id="rId3"/>
    <sheet name="Indemnización por residencia" sheetId="5" r:id="rId4"/>
  </sheets>
  <definedNames>
    <definedName name="Consulta1" localSheetId="0">#REF!</definedName>
    <definedName name="Consulta1">#REF!</definedName>
    <definedName name="KKK" localSheetId="0">#REF!</definedName>
    <definedName name="KKK">#REF!</definedName>
    <definedName name="ñññññ" localSheetId="0">#REF!</definedName>
    <definedName name="ñññññ">#REF!</definedName>
  </definedNames>
  <calcPr calcId="145621"/>
</workbook>
</file>

<file path=xl/calcChain.xml><?xml version="1.0" encoding="utf-8"?>
<calcChain xmlns="http://schemas.openxmlformats.org/spreadsheetml/2006/main">
  <c r="C7" i="4" l="1"/>
  <c r="C8" i="4" s="1"/>
  <c r="C9" i="4" s="1"/>
  <c r="C10" i="4" s="1"/>
  <c r="C11" i="4" s="1"/>
  <c r="C12" i="4" s="1"/>
  <c r="C13" i="4" s="1"/>
  <c r="C14" i="4" s="1"/>
  <c r="C15" i="4" s="1"/>
  <c r="C16" i="4" s="1"/>
  <c r="D7" i="4"/>
  <c r="E7" i="4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F7" i="4"/>
  <c r="G7" i="4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D8" i="4"/>
  <c r="D9" i="4" s="1"/>
  <c r="D10" i="4" s="1"/>
  <c r="D11" i="4" s="1"/>
  <c r="D12" i="4" s="1"/>
  <c r="D13" i="4" s="1"/>
  <c r="D14" i="4" s="1"/>
  <c r="D15" i="4" s="1"/>
  <c r="F8" i="4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D16" i="4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C17" i="4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88" i="3"/>
  <c r="C87" i="3"/>
  <c r="C86" i="3"/>
  <c r="C85" i="3"/>
  <c r="I81" i="3"/>
  <c r="G81" i="3"/>
  <c r="F81" i="3"/>
  <c r="C81" i="3"/>
  <c r="B81" i="3"/>
  <c r="I80" i="3"/>
  <c r="F80" i="3"/>
  <c r="C80" i="3"/>
  <c r="B80" i="3"/>
  <c r="I79" i="3"/>
  <c r="C79" i="3"/>
  <c r="B79" i="3"/>
  <c r="K78" i="3"/>
  <c r="G75" i="3"/>
  <c r="F75" i="3"/>
  <c r="C75" i="3"/>
  <c r="B75" i="3"/>
  <c r="I74" i="3"/>
  <c r="I75" i="3" s="1"/>
  <c r="G74" i="3"/>
  <c r="F74" i="3"/>
  <c r="C74" i="3"/>
  <c r="B74" i="3"/>
  <c r="I73" i="3"/>
  <c r="G73" i="3"/>
  <c r="F73" i="3"/>
  <c r="C73" i="3"/>
  <c r="B73" i="3"/>
  <c r="G72" i="3"/>
  <c r="F72" i="3"/>
  <c r="C72" i="3"/>
  <c r="B72" i="3"/>
  <c r="I71" i="3"/>
  <c r="G71" i="3"/>
  <c r="F71" i="3"/>
  <c r="C71" i="3"/>
  <c r="B71" i="3"/>
  <c r="I70" i="3"/>
  <c r="G70" i="3"/>
  <c r="F70" i="3"/>
  <c r="C70" i="3"/>
  <c r="B70" i="3"/>
  <c r="G69" i="3"/>
  <c r="F69" i="3"/>
  <c r="C69" i="3"/>
  <c r="B69" i="3"/>
  <c r="G68" i="3"/>
  <c r="F68" i="3"/>
  <c r="C68" i="3"/>
  <c r="B68" i="3"/>
  <c r="I67" i="3"/>
  <c r="G67" i="3"/>
  <c r="F67" i="3"/>
  <c r="C67" i="3"/>
  <c r="B67" i="3"/>
  <c r="G66" i="3"/>
  <c r="F66" i="3"/>
  <c r="C66" i="3"/>
  <c r="B66" i="3"/>
  <c r="I65" i="3"/>
  <c r="G65" i="3"/>
  <c r="F65" i="3"/>
  <c r="C65" i="3"/>
  <c r="B65" i="3"/>
  <c r="G64" i="3"/>
  <c r="F64" i="3"/>
  <c r="C64" i="3"/>
  <c r="B64" i="3"/>
  <c r="G63" i="3"/>
  <c r="F63" i="3"/>
  <c r="C63" i="3"/>
  <c r="B63" i="3"/>
  <c r="I62" i="3"/>
  <c r="I69" i="3" s="1"/>
  <c r="G62" i="3"/>
  <c r="F62" i="3"/>
  <c r="C62" i="3"/>
  <c r="B62" i="3"/>
  <c r="K61" i="3"/>
  <c r="I61" i="3"/>
  <c r="G61" i="3"/>
  <c r="F61" i="3"/>
  <c r="C61" i="3"/>
  <c r="B61" i="3"/>
  <c r="I60" i="3"/>
  <c r="G60" i="3"/>
  <c r="F60" i="3"/>
  <c r="C60" i="3"/>
  <c r="B60" i="3"/>
  <c r="I59" i="3"/>
  <c r="C59" i="3"/>
  <c r="B59" i="3"/>
  <c r="K58" i="3"/>
  <c r="G55" i="3"/>
  <c r="F55" i="3"/>
  <c r="C55" i="3"/>
  <c r="B55" i="3"/>
  <c r="G54" i="3"/>
  <c r="F54" i="3"/>
  <c r="C54" i="3"/>
  <c r="B54" i="3"/>
  <c r="G53" i="3"/>
  <c r="F53" i="3"/>
  <c r="C53" i="3"/>
  <c r="B53" i="3"/>
  <c r="G52" i="3"/>
  <c r="F52" i="3"/>
  <c r="C52" i="3"/>
  <c r="B52" i="3"/>
  <c r="G51" i="3"/>
  <c r="F51" i="3"/>
  <c r="C51" i="3"/>
  <c r="B51" i="3"/>
  <c r="G50" i="3"/>
  <c r="F50" i="3"/>
  <c r="C50" i="3"/>
  <c r="B50" i="3"/>
  <c r="I49" i="3"/>
  <c r="G49" i="3"/>
  <c r="F49" i="3"/>
  <c r="C49" i="3"/>
  <c r="B49" i="3"/>
  <c r="G48" i="3"/>
  <c r="F48" i="3"/>
  <c r="C48" i="3"/>
  <c r="B48" i="3"/>
  <c r="G47" i="3"/>
  <c r="F47" i="3"/>
  <c r="C47" i="3"/>
  <c r="B47" i="3"/>
  <c r="G46" i="3"/>
  <c r="F46" i="3"/>
  <c r="C46" i="3"/>
  <c r="B46" i="3"/>
  <c r="I45" i="3"/>
  <c r="G45" i="3"/>
  <c r="F45" i="3"/>
  <c r="C45" i="3"/>
  <c r="B45" i="3"/>
  <c r="G44" i="3"/>
  <c r="F44" i="3"/>
  <c r="C44" i="3"/>
  <c r="B44" i="3"/>
  <c r="I43" i="3"/>
  <c r="G43" i="3"/>
  <c r="F43" i="3"/>
  <c r="C43" i="3"/>
  <c r="B43" i="3"/>
  <c r="G42" i="3"/>
  <c r="F42" i="3"/>
  <c r="C42" i="3"/>
  <c r="B42" i="3"/>
  <c r="G41" i="3"/>
  <c r="F41" i="3"/>
  <c r="C41" i="3"/>
  <c r="B41" i="3"/>
  <c r="I40" i="3"/>
  <c r="G40" i="3"/>
  <c r="F40" i="3"/>
  <c r="C40" i="3"/>
  <c r="B40" i="3"/>
  <c r="I39" i="3"/>
  <c r="G39" i="3"/>
  <c r="F39" i="3"/>
  <c r="C39" i="3"/>
  <c r="B39" i="3"/>
  <c r="F38" i="3"/>
  <c r="C38" i="3"/>
  <c r="B38" i="3"/>
  <c r="G37" i="3"/>
  <c r="F37" i="3"/>
  <c r="C37" i="3"/>
  <c r="B37" i="3"/>
  <c r="I36" i="3"/>
  <c r="G36" i="3"/>
  <c r="F36" i="3"/>
  <c r="C36" i="3"/>
  <c r="B36" i="3"/>
  <c r="I35" i="3"/>
  <c r="G35" i="3"/>
  <c r="F35" i="3"/>
  <c r="C35" i="3"/>
  <c r="B35" i="3"/>
  <c r="I34" i="3"/>
  <c r="F34" i="3"/>
  <c r="C34" i="3"/>
  <c r="B34" i="3"/>
  <c r="I33" i="3"/>
  <c r="F33" i="3"/>
  <c r="C33" i="3"/>
  <c r="B33" i="3"/>
  <c r="C32" i="3"/>
  <c r="B32" i="3"/>
  <c r="K31" i="3"/>
  <c r="G28" i="3"/>
  <c r="F28" i="3"/>
  <c r="C28" i="3"/>
  <c r="B28" i="3"/>
  <c r="I27" i="3"/>
  <c r="G27" i="3"/>
  <c r="F27" i="3"/>
  <c r="C27" i="3"/>
  <c r="B27" i="3"/>
  <c r="G26" i="3"/>
  <c r="F26" i="3"/>
  <c r="C26" i="3"/>
  <c r="B26" i="3"/>
  <c r="G25" i="3"/>
  <c r="F25" i="3"/>
  <c r="C25" i="3"/>
  <c r="B25" i="3"/>
  <c r="G24" i="3"/>
  <c r="F24" i="3"/>
  <c r="C24" i="3"/>
  <c r="B24" i="3"/>
  <c r="I23" i="3"/>
  <c r="G23" i="3"/>
  <c r="F23" i="3"/>
  <c r="C23" i="3"/>
  <c r="B23" i="3"/>
  <c r="I22" i="3"/>
  <c r="G22" i="3"/>
  <c r="F22" i="3"/>
  <c r="C22" i="3"/>
  <c r="B22" i="3"/>
  <c r="I21" i="3"/>
  <c r="G21" i="3"/>
  <c r="F21" i="3"/>
  <c r="C21" i="3"/>
  <c r="B21" i="3"/>
  <c r="G20" i="3"/>
  <c r="F20" i="3"/>
  <c r="C20" i="3"/>
  <c r="B20" i="3"/>
  <c r="I19" i="3"/>
  <c r="G19" i="3"/>
  <c r="F19" i="3"/>
  <c r="C19" i="3"/>
  <c r="B19" i="3"/>
  <c r="I18" i="3"/>
  <c r="F18" i="3"/>
  <c r="C18" i="3"/>
  <c r="B18" i="3"/>
  <c r="C17" i="3"/>
  <c r="B17" i="3"/>
  <c r="K16" i="3"/>
  <c r="I13" i="3"/>
  <c r="G13" i="3"/>
  <c r="F13" i="3"/>
  <c r="B13" i="3"/>
  <c r="I12" i="3"/>
  <c r="F12" i="3"/>
  <c r="C12" i="3"/>
  <c r="B12" i="3"/>
  <c r="I11" i="3"/>
  <c r="F11" i="3"/>
  <c r="C11" i="3"/>
  <c r="B11" i="3"/>
  <c r="I10" i="3"/>
  <c r="F10" i="3"/>
  <c r="C10" i="3"/>
  <c r="B10" i="3"/>
  <c r="I9" i="3"/>
  <c r="G9" i="3"/>
  <c r="F9" i="3"/>
  <c r="C9" i="3"/>
  <c r="B9" i="3"/>
  <c r="I8" i="3"/>
  <c r="F8" i="3"/>
  <c r="C8" i="3"/>
  <c r="B8" i="3"/>
  <c r="I7" i="3"/>
  <c r="G7" i="3"/>
  <c r="F7" i="3"/>
  <c r="C7" i="3"/>
  <c r="B7" i="3"/>
  <c r="I6" i="3"/>
  <c r="F6" i="3"/>
  <c r="C6" i="3"/>
  <c r="B6" i="3"/>
  <c r="I5" i="3"/>
  <c r="F5" i="3"/>
  <c r="C5" i="3"/>
  <c r="B5" i="3"/>
  <c r="H4" i="3"/>
  <c r="D37" i="3" s="1"/>
  <c r="C4" i="3"/>
  <c r="C13" i="3" s="1"/>
  <c r="B4" i="3"/>
  <c r="D4" i="3" l="1"/>
  <c r="E5" i="3" s="1"/>
  <c r="D5" i="3"/>
  <c r="D6" i="3"/>
  <c r="D8" i="3"/>
  <c r="D26" i="3"/>
  <c r="E37" i="3"/>
  <c r="E34" i="3"/>
  <c r="D34" i="3"/>
  <c r="E35" i="3" s="1"/>
  <c r="I50" i="3"/>
  <c r="I48" i="3"/>
  <c r="I46" i="3"/>
  <c r="I42" i="3"/>
  <c r="I53" i="3"/>
  <c r="I41" i="3"/>
  <c r="I38" i="3"/>
  <c r="I37" i="3"/>
  <c r="J4" i="3"/>
  <c r="G12" i="3"/>
  <c r="G10" i="3"/>
  <c r="G8" i="3"/>
  <c r="G6" i="3"/>
  <c r="D7" i="3"/>
  <c r="G11" i="3"/>
  <c r="E12" i="3"/>
  <c r="D12" i="3"/>
  <c r="E18" i="3"/>
  <c r="I28" i="3"/>
  <c r="I26" i="3"/>
  <c r="I24" i="3"/>
  <c r="I20" i="3"/>
  <c r="E21" i="3"/>
  <c r="D22" i="3"/>
  <c r="E23" i="3"/>
  <c r="D24" i="3"/>
  <c r="I25" i="3"/>
  <c r="D28" i="3"/>
  <c r="D32" i="3"/>
  <c r="E32" i="3" s="1"/>
  <c r="D33" i="3"/>
  <c r="E33" i="3" s="1"/>
  <c r="D35" i="3"/>
  <c r="E36" i="3"/>
  <c r="D81" i="3"/>
  <c r="D80" i="3"/>
  <c r="E81" i="3" s="1"/>
  <c r="D74" i="3"/>
  <c r="D72" i="3"/>
  <c r="D70" i="3"/>
  <c r="D68" i="3"/>
  <c r="D66" i="3"/>
  <c r="D64" i="3"/>
  <c r="D62" i="3"/>
  <c r="D61" i="3"/>
  <c r="D59" i="3"/>
  <c r="D55" i="3"/>
  <c r="D53" i="3"/>
  <c r="D51" i="3"/>
  <c r="D49" i="3"/>
  <c r="D47" i="3"/>
  <c r="D45" i="3"/>
  <c r="D43" i="3"/>
  <c r="D41" i="3"/>
  <c r="D39" i="3"/>
  <c r="D79" i="3"/>
  <c r="D75" i="3"/>
  <c r="D73" i="3"/>
  <c r="D71" i="3"/>
  <c r="D69" i="3"/>
  <c r="D67" i="3"/>
  <c r="D65" i="3"/>
  <c r="D63" i="3"/>
  <c r="D60" i="3"/>
  <c r="D52" i="3"/>
  <c r="D48" i="3"/>
  <c r="D44" i="3"/>
  <c r="D54" i="3"/>
  <c r="D50" i="3"/>
  <c r="D46" i="3"/>
  <c r="D42" i="3"/>
  <c r="D40" i="3"/>
  <c r="D38" i="3"/>
  <c r="E38" i="3" s="1"/>
  <c r="D36" i="3"/>
  <c r="D27" i="3"/>
  <c r="D25" i="3"/>
  <c r="D23" i="3"/>
  <c r="D21" i="3"/>
  <c r="D19" i="3"/>
  <c r="D18" i="3"/>
  <c r="E27" i="3" s="1"/>
  <c r="D17" i="3"/>
  <c r="E17" i="3" s="1"/>
  <c r="J13" i="3"/>
  <c r="D13" i="3"/>
  <c r="D11" i="3"/>
  <c r="D9" i="3"/>
  <c r="D10" i="3"/>
  <c r="D20" i="3"/>
  <c r="E53" i="3"/>
  <c r="E20" i="3"/>
  <c r="E22" i="3"/>
  <c r="E24" i="3"/>
  <c r="E50" i="3"/>
  <c r="E46" i="3"/>
  <c r="E42" i="3"/>
  <c r="E39" i="3"/>
  <c r="I54" i="3"/>
  <c r="I52" i="3"/>
  <c r="I44" i="3"/>
  <c r="I47" i="3"/>
  <c r="E49" i="3"/>
  <c r="I51" i="3"/>
  <c r="E54" i="3"/>
  <c r="E75" i="3"/>
  <c r="E79" i="3"/>
  <c r="E74" i="3"/>
  <c r="E59" i="3"/>
  <c r="E61" i="3"/>
  <c r="E62" i="3"/>
  <c r="E64" i="3"/>
  <c r="I64" i="3"/>
  <c r="E66" i="3"/>
  <c r="I66" i="3"/>
  <c r="E68" i="3"/>
  <c r="I68" i="3"/>
  <c r="E70" i="3"/>
  <c r="E72" i="3"/>
  <c r="I72" i="3"/>
  <c r="E60" i="3"/>
  <c r="E63" i="3"/>
  <c r="I63" i="3"/>
  <c r="E65" i="3"/>
  <c r="E67" i="3"/>
  <c r="E69" i="3"/>
  <c r="E71" i="3"/>
  <c r="E73" i="3"/>
  <c r="E47" i="3" l="1"/>
  <c r="E80" i="3"/>
  <c r="E45" i="3"/>
  <c r="E41" i="3"/>
  <c r="E40" i="3"/>
  <c r="E44" i="3"/>
  <c r="E48" i="3"/>
  <c r="E52" i="3"/>
  <c r="E43" i="3"/>
  <c r="E51" i="3"/>
  <c r="E26" i="3"/>
  <c r="E25" i="3"/>
  <c r="E19" i="3"/>
  <c r="E10" i="3"/>
  <c r="E11" i="3"/>
  <c r="E7" i="3"/>
  <c r="E6" i="3"/>
  <c r="E55" i="3"/>
  <c r="E28" i="3"/>
  <c r="H81" i="3"/>
  <c r="H74" i="3"/>
  <c r="H72" i="3"/>
  <c r="H70" i="3"/>
  <c r="H68" i="3"/>
  <c r="H66" i="3"/>
  <c r="H64" i="3"/>
  <c r="H62" i="3"/>
  <c r="H61" i="3"/>
  <c r="H59" i="3"/>
  <c r="H55" i="3"/>
  <c r="H53" i="3"/>
  <c r="H51" i="3"/>
  <c r="H49" i="3"/>
  <c r="J49" i="3" s="1"/>
  <c r="H47" i="3"/>
  <c r="H45" i="3"/>
  <c r="H43" i="3"/>
  <c r="H41" i="3"/>
  <c r="H39" i="3"/>
  <c r="H80" i="3"/>
  <c r="H79" i="3"/>
  <c r="J79" i="3" s="1"/>
  <c r="H75" i="3"/>
  <c r="H73" i="3"/>
  <c r="H71" i="3"/>
  <c r="H69" i="3"/>
  <c r="H67" i="3"/>
  <c r="H65" i="3"/>
  <c r="H63" i="3"/>
  <c r="H60" i="3"/>
  <c r="H54" i="3"/>
  <c r="J54" i="3" s="1"/>
  <c r="H50" i="3"/>
  <c r="H46" i="3"/>
  <c r="H42" i="3"/>
  <c r="H40" i="3"/>
  <c r="H38" i="3"/>
  <c r="J38" i="3" s="1"/>
  <c r="H52" i="3"/>
  <c r="H48" i="3"/>
  <c r="H44" i="3"/>
  <c r="H36" i="3"/>
  <c r="H34" i="3"/>
  <c r="H33" i="3"/>
  <c r="J33" i="3" s="1"/>
  <c r="H27" i="3"/>
  <c r="H25" i="3"/>
  <c r="H23" i="3"/>
  <c r="H21" i="3"/>
  <c r="H19" i="3"/>
  <c r="H17" i="3"/>
  <c r="J17" i="3" s="1"/>
  <c r="H13" i="3"/>
  <c r="H11" i="3"/>
  <c r="H9" i="3"/>
  <c r="H28" i="3"/>
  <c r="J28" i="3" s="1"/>
  <c r="H10" i="3"/>
  <c r="H6" i="3"/>
  <c r="H26" i="3"/>
  <c r="H20" i="3"/>
  <c r="H18" i="3"/>
  <c r="J18" i="3" s="1"/>
  <c r="H12" i="3"/>
  <c r="H8" i="3"/>
  <c r="H7" i="3"/>
  <c r="H5" i="3"/>
  <c r="H37" i="3"/>
  <c r="H35" i="3"/>
  <c r="H32" i="3"/>
  <c r="J32" i="3" s="1"/>
  <c r="H24" i="3"/>
  <c r="H22" i="3"/>
  <c r="J22" i="3" s="1"/>
  <c r="E9" i="3"/>
  <c r="E8" i="3"/>
  <c r="E4" i="3"/>
  <c r="E13" i="3"/>
  <c r="J12" i="3" l="1"/>
  <c r="J10" i="3"/>
  <c r="J5" i="3"/>
  <c r="J9" i="3"/>
  <c r="J6" i="3"/>
  <c r="J7" i="3"/>
  <c r="J11" i="3"/>
  <c r="J8" i="3"/>
  <c r="J26" i="3"/>
  <c r="J20" i="3"/>
  <c r="J24" i="3"/>
  <c r="J19" i="3"/>
  <c r="J25" i="3"/>
  <c r="J27" i="3"/>
  <c r="J21" i="3"/>
  <c r="J23" i="3"/>
  <c r="J35" i="3"/>
  <c r="J34" i="3"/>
  <c r="J80" i="3"/>
  <c r="J81" i="3"/>
  <c r="J48" i="3"/>
  <c r="J42" i="3"/>
  <c r="J41" i="3"/>
  <c r="J50" i="3"/>
  <c r="J46" i="3"/>
  <c r="J72" i="3"/>
  <c r="J64" i="3"/>
  <c r="J68" i="3"/>
  <c r="J69" i="3"/>
  <c r="J63" i="3"/>
  <c r="J62" i="3"/>
  <c r="J66" i="3"/>
  <c r="J75" i="3"/>
  <c r="J74" i="3"/>
  <c r="J37" i="3"/>
  <c r="J53" i="3"/>
  <c r="J36" i="3"/>
  <c r="J40" i="3"/>
  <c r="J39" i="3"/>
  <c r="J43" i="3"/>
  <c r="J52" i="3"/>
  <c r="J55" i="3"/>
  <c r="J45" i="3"/>
  <c r="J51" i="3"/>
  <c r="J44" i="3"/>
  <c r="J47" i="3"/>
  <c r="J70" i="3"/>
  <c r="J61" i="3"/>
  <c r="J59" i="3"/>
  <c r="J73" i="3"/>
  <c r="J71" i="3"/>
  <c r="J67" i="3"/>
  <c r="J65" i="3"/>
  <c r="J60" i="3"/>
  <c r="B72" i="1" l="1"/>
  <c r="B73" i="1"/>
  <c r="B74" i="1"/>
  <c r="B75" i="1"/>
  <c r="B76" i="1"/>
  <c r="B77" i="1"/>
  <c r="B78" i="1"/>
  <c r="B79" i="1"/>
  <c r="B71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14" i="1"/>
  <c r="C94" i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B94" i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E94" i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D94" i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F94" i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</calcChain>
</file>

<file path=xl/comments1.xml><?xml version="1.0" encoding="utf-8"?>
<comments xmlns="http://schemas.openxmlformats.org/spreadsheetml/2006/main">
  <authors>
    <author>Paco</author>
  </authors>
  <commentList>
    <comment ref="E62" authorId="0">
      <text>
        <r>
          <rPr>
            <b/>
            <sz val="9"/>
            <color indexed="81"/>
            <rFont val="Tahoma"/>
            <family val="2"/>
          </rPr>
          <t>Paco:</t>
        </r>
        <r>
          <rPr>
            <sz val="9"/>
            <color indexed="81"/>
            <rFont val="Tahoma"/>
            <family val="2"/>
          </rPr>
          <t xml:space="preserve">
6a (Antes 17/7A y pasan a 18/6a). Se resta dif. N17/18 (341,32)</t>
        </r>
      </text>
    </comment>
    <comment ref="E63" authorId="0">
      <text>
        <r>
          <rPr>
            <b/>
            <sz val="9"/>
            <color indexed="81"/>
            <rFont val="Tahoma"/>
            <family val="2"/>
          </rPr>
          <t>Paco:</t>
        </r>
        <r>
          <rPr>
            <sz val="9"/>
            <color indexed="81"/>
            <rFont val="Tahoma"/>
            <family val="2"/>
          </rPr>
          <t xml:space="preserve">
Administrativo ejecutivo antiguo ( 18/6a) + CPN 17/18 (15-51,51)</t>
        </r>
      </text>
    </comment>
  </commentList>
</comments>
</file>

<file path=xl/sharedStrings.xml><?xml version="1.0" encoding="utf-8"?>
<sst xmlns="http://schemas.openxmlformats.org/spreadsheetml/2006/main" count="438" uniqueCount="295">
  <si>
    <t>GRUPO</t>
  </si>
  <si>
    <t>SUELDO</t>
  </si>
  <si>
    <t>TRIENIOS</t>
  </si>
  <si>
    <t>A1</t>
  </si>
  <si>
    <t>A2</t>
  </si>
  <si>
    <t>B</t>
  </si>
  <si>
    <t>C1</t>
  </si>
  <si>
    <t>C2</t>
  </si>
  <si>
    <t>E</t>
  </si>
  <si>
    <t>NIVEL</t>
  </si>
  <si>
    <t>C.D. MENSUAL</t>
  </si>
  <si>
    <t>COMPLEMENTO 
ACUERDO DE GERENCIA</t>
  </si>
  <si>
    <t>SUBGRUPO C1</t>
  </si>
  <si>
    <t>SUBGRUPO A2</t>
  </si>
  <si>
    <t>C1/22/4A que cobra N23</t>
  </si>
  <si>
    <t>C1/22/3A que cobra N25</t>
  </si>
  <si>
    <t>A2/26/2A que cobra N27</t>
  </si>
  <si>
    <t>C1/22/2A que cobra N27</t>
  </si>
  <si>
    <t>TIPO</t>
  </si>
  <si>
    <t>C.E. MENSUAL</t>
  </si>
  <si>
    <t>C.E. ANUAL (x12)</t>
  </si>
  <si>
    <t>P ADICIONAL</t>
  </si>
  <si>
    <t>Gerente</t>
  </si>
  <si>
    <t>1A</t>
  </si>
  <si>
    <t>2A</t>
  </si>
  <si>
    <t>3A</t>
  </si>
  <si>
    <t>4A</t>
  </si>
  <si>
    <t>5A</t>
  </si>
  <si>
    <t>6A</t>
  </si>
  <si>
    <t>7A</t>
  </si>
  <si>
    <t>8A</t>
  </si>
  <si>
    <t>SE ABONARÁ LA PARTE DEVENGADA DE CADA UNO DE LOS TRAMOS (C1+C2+C3+C4+C5)</t>
  </si>
  <si>
    <t>MES ABONO</t>
  </si>
  <si>
    <t>MAR-ABR-MAY
(92 días)</t>
  </si>
  <si>
    <t>JUN-JUL-AGO
(92 días)</t>
  </si>
  <si>
    <t>SEP-OCT
(61 días)</t>
  </si>
  <si>
    <t>NOV-DIC
(61 días)</t>
  </si>
  <si>
    <t>TOTAL</t>
  </si>
  <si>
    <t>NIVEL/DIAS</t>
  </si>
  <si>
    <t>Cargo</t>
  </si>
  <si>
    <t>Cuantía mensual</t>
  </si>
  <si>
    <t>Cuantía Paga adicional</t>
  </si>
  <si>
    <t>Rector de Universidad</t>
  </si>
  <si>
    <t>Vicerrector y Secretario General de Universidad</t>
  </si>
  <si>
    <t>Decano y Director de Facultad, Escuela Técnica Superior, Escuela Universitaria y Colegio Universitario</t>
  </si>
  <si>
    <t>Vicedecano, Subdirector y Secretario de Facultad, Escuela Técnica Superior, Escuela Universitaria y Colegio Universitario</t>
  </si>
  <si>
    <t>Director de Departamento Universitario</t>
  </si>
  <si>
    <t>Secretario de Departamento</t>
  </si>
  <si>
    <t>Director de Instituto Universitario y de Escuela de Estomatología</t>
  </si>
  <si>
    <t>Coordinador del Curso de Orientación Universitaria</t>
  </si>
  <si>
    <t>C.D. ANUAL (x12)</t>
  </si>
  <si>
    <t>Retribuciones PAS funcionario año 2020</t>
  </si>
  <si>
    <t>COMPLEMENTO PRODUCTIVIDAD 2020 PAS FUNCIONARIO</t>
  </si>
  <si>
    <t>ENE-FEB
(60 días)</t>
  </si>
  <si>
    <t>Marzo 2020</t>
  </si>
  <si>
    <t>Julio 2020</t>
  </si>
  <si>
    <t>Octubre 2020</t>
  </si>
  <si>
    <t>Noviembre 2020</t>
  </si>
  <si>
    <t>Febrero 2021</t>
  </si>
  <si>
    <t>C.P.N. 2020 DESDE 1/07</t>
  </si>
  <si>
    <t>COMPLEMENTO HOMOLOGACION 2020</t>
  </si>
  <si>
    <t>PERIODO 
DEVENGO</t>
  </si>
  <si>
    <t>PAGA EXTRAORDINARIA</t>
  </si>
  <si>
    <t>SUELDO MENSUAL</t>
  </si>
  <si>
    <t>TRIENIO MENSUAL</t>
  </si>
  <si>
    <t>enero 2019</t>
  </si>
  <si>
    <t>mayo 2020</t>
  </si>
  <si>
    <t>septiembre 2020</t>
  </si>
  <si>
    <t>enero 2021</t>
  </si>
  <si>
    <t>Subida por concepto:</t>
  </si>
  <si>
    <t>GRUPO PROFESIONAL - CATEGORIA</t>
  </si>
  <si>
    <t>C.CATEG.</t>
  </si>
  <si>
    <t>C.HOMOL.</t>
  </si>
  <si>
    <t>VESTUARIO</t>
  </si>
  <si>
    <t>TRIENIO</t>
  </si>
  <si>
    <t>%</t>
  </si>
  <si>
    <t>Grupo I</t>
  </si>
  <si>
    <t>MENSUAL</t>
  </si>
  <si>
    <t>ANUAL</t>
  </si>
  <si>
    <t>INC.</t>
  </si>
  <si>
    <t>T.S. Apoyo a la Docencia e Investigación</t>
  </si>
  <si>
    <t>T.S. Servicio Técnico de Obras, Equipamiento y Manten.</t>
  </si>
  <si>
    <t>T.S. de Prensa e Información</t>
  </si>
  <si>
    <t>T.S. Deportes</t>
  </si>
  <si>
    <t>Titulado Superior Informática (a extinguir)</t>
  </si>
  <si>
    <t>Profesor Instituto de Idiomas</t>
  </si>
  <si>
    <t>T.S. Administración (a extinguir)</t>
  </si>
  <si>
    <t>Titulado Superior</t>
  </si>
  <si>
    <t>T.S.Actividades Culturales</t>
  </si>
  <si>
    <t xml:space="preserve">T.S.Prevención </t>
  </si>
  <si>
    <t>Grupo II</t>
  </si>
  <si>
    <t xml:space="preserve">T.G.M. Apoyo a la Docencia e Investigación </t>
  </si>
  <si>
    <t>T.G.M. Escuelas Infantiles</t>
  </si>
  <si>
    <t>T.G.M. Actividades Culturales</t>
  </si>
  <si>
    <t>Trabajador Social</t>
  </si>
  <si>
    <t>T.G.M. Medios Audiovisuales</t>
  </si>
  <si>
    <t>T.G.M. Deportes</t>
  </si>
  <si>
    <t>T.G.M. de Prensa e Información</t>
  </si>
  <si>
    <t>T.G.M. S.T.O.E.M.</t>
  </si>
  <si>
    <t>Titulado Grado Medio Informática (a extinguir)</t>
  </si>
  <si>
    <t>Titulado Grado Medio Administración (a extinguir)</t>
  </si>
  <si>
    <t>Titulado Grado Medio</t>
  </si>
  <si>
    <t xml:space="preserve">T.G.M. Prevención </t>
  </si>
  <si>
    <t>Grupo III</t>
  </si>
  <si>
    <t>Encargado de Equipo</t>
  </si>
  <si>
    <t>Encargado de Equipo de Conserjería</t>
  </si>
  <si>
    <t>Téc. Especialista Serv. Técnico Obras, Equip. Y Manteni.</t>
  </si>
  <si>
    <t>Conductor Mecánico</t>
  </si>
  <si>
    <t xml:space="preserve">Técnico Especialista Laboratorio </t>
  </si>
  <si>
    <t>Técnico Especialista Artes Gráficas</t>
  </si>
  <si>
    <t>Técnico Especialista Reprografía y Publicaciones</t>
  </si>
  <si>
    <t>Técnico Especialista Hostelería</t>
  </si>
  <si>
    <t>Coordinador de Servicios de Conserjería</t>
  </si>
  <si>
    <t>Técnico Especialista Medios Audiovisuales</t>
  </si>
  <si>
    <t>Técnico Especialista Escuelas Infantiles</t>
  </si>
  <si>
    <t>Delineante</t>
  </si>
  <si>
    <t>Interprete / Informador</t>
  </si>
  <si>
    <t>Técnico Especialista Actividades Culturales</t>
  </si>
  <si>
    <t>Técnico Especialista Deportes</t>
  </si>
  <si>
    <t>Técnico Especialista de Prensa e Información</t>
  </si>
  <si>
    <t>Técnico Especialista de Almacén</t>
  </si>
  <si>
    <t>Técnico Especialista de Telecomunicaciones</t>
  </si>
  <si>
    <t>Técnico Especialista Biblioteca, Archivo y Museos</t>
  </si>
  <si>
    <t>Operador (a extinguir)</t>
  </si>
  <si>
    <t>Técnico Especialista Administración (a extinguir)</t>
  </si>
  <si>
    <t>Maestro de Taller (a extinguir)</t>
  </si>
  <si>
    <t xml:space="preserve">Técnico Especialista Prevención </t>
  </si>
  <si>
    <t xml:space="preserve">Técnico Especialista </t>
  </si>
  <si>
    <t>Grupo IV</t>
  </si>
  <si>
    <t>Técnico Auxiliar Servicio Técnico de Obras, Equip. y Manten.</t>
  </si>
  <si>
    <t>Técnico Auxiliar de Seguridad (a extinguir)</t>
  </si>
  <si>
    <t>Motorista</t>
  </si>
  <si>
    <t>Técnico Auxiliar de Laboratorio</t>
  </si>
  <si>
    <t>Modelo en Vivo</t>
  </si>
  <si>
    <t>Socorrista</t>
  </si>
  <si>
    <t>Técnico Auxiliar de Hostelería</t>
  </si>
  <si>
    <t>Técnico Auxililar de Reprografía y Publicaciones</t>
  </si>
  <si>
    <t>Técnico Auxiliar del Servicio de Conserjería</t>
  </si>
  <si>
    <t>Técnico Auxiliar Medios Audiovisuales</t>
  </si>
  <si>
    <t>Técnico Auxiliar Bibliotecas, Archivos y Museos</t>
  </si>
  <si>
    <t>Técnico Auxiliar Instalaciones Deportivas</t>
  </si>
  <si>
    <t>Técnico Auxiliar de Limpieza</t>
  </si>
  <si>
    <t>Técnico Auxiliar de Almacén</t>
  </si>
  <si>
    <t>Telefonista</t>
  </si>
  <si>
    <t>Técnico Auxiliar de Administración (a extinguir)</t>
  </si>
  <si>
    <t>Auxiliar de Grabación (a extinguir)</t>
  </si>
  <si>
    <t>Grupo V</t>
  </si>
  <si>
    <t>Ayudante Oficio Servicio Técnico de Obras, Equip. Y Manten.</t>
  </si>
  <si>
    <t>Ayudante Servicios de Limpieza</t>
  </si>
  <si>
    <t>Ayudante Servicio de Conserjería</t>
  </si>
  <si>
    <t>COMPLEMENTO DE DIRECCIÓN</t>
  </si>
  <si>
    <t>GRUPO/FUNCIÓN</t>
  </si>
  <si>
    <t>VALOR MENSUAL</t>
  </si>
  <si>
    <t>VALOR ANUAL</t>
  </si>
  <si>
    <t>*</t>
  </si>
  <si>
    <t>importe de los trienios que cumpla el personal del grupo IV desde 01/01/02</t>
  </si>
  <si>
    <t>T.Superior Director</t>
  </si>
  <si>
    <t>**</t>
  </si>
  <si>
    <t>importe de los trienios cumplidos por el personal del Grupo IV antes de 01/01/02</t>
  </si>
  <si>
    <t>T. Superior Subdirector</t>
  </si>
  <si>
    <t>T. G. Medio Director</t>
  </si>
  <si>
    <t>C. Homologación (0%)</t>
  </si>
  <si>
    <t>T. G. Medio Subdirector</t>
  </si>
  <si>
    <t>Anual</t>
  </si>
  <si>
    <t>1er cuatrimestre</t>
  </si>
  <si>
    <t>OTROS CONCEPTOS RETRIBUTIVOS</t>
  </si>
  <si>
    <t>VALOR</t>
  </si>
  <si>
    <t>%INCREMENTO</t>
  </si>
  <si>
    <t>IMPORTE HORA</t>
  </si>
  <si>
    <t>2º cuatrimestre</t>
  </si>
  <si>
    <r>
      <t>3</t>
    </r>
    <r>
      <rPr>
        <vertAlign val="superscript"/>
        <sz val="8.5"/>
        <rFont val="Arial"/>
        <family val="2"/>
      </rPr>
      <t>er</t>
    </r>
    <r>
      <rPr>
        <sz val="8.5"/>
        <rFont val="Arial"/>
        <family val="2"/>
      </rPr>
      <t xml:space="preserve"> cuatrimestre</t>
    </r>
  </si>
  <si>
    <t>Art.56.- Complemento de nocturnidad: (mensual)</t>
  </si>
  <si>
    <t>Art.57.- Complemento de residencia:</t>
  </si>
  <si>
    <t>ANEXO XV BOE 03/01/09</t>
  </si>
  <si>
    <t>Retribuciones INEF (0%)</t>
  </si>
  <si>
    <t>Art.58.- Complemento de trabajo en sábados, domingos y festivos:</t>
  </si>
  <si>
    <t>Sueldo</t>
  </si>
  <si>
    <t>-Sábados y domingos (sin vivienda)</t>
  </si>
  <si>
    <t>1 día libre y</t>
  </si>
  <si>
    <t>Trienio</t>
  </si>
  <si>
    <t>-ó sábados turno de mañana (sin vivienda)</t>
  </si>
  <si>
    <t>sin día libre y</t>
  </si>
  <si>
    <t>Plus Actividad</t>
  </si>
  <si>
    <t>-ó sábado/tarde o domingo cualquier turno (sin vivienda)</t>
  </si>
  <si>
    <t>Art.59 (Cpto.Personal) y Art.62.(Grat.Serv.Extraord.)</t>
  </si>
  <si>
    <t>Incremento 0,3%</t>
  </si>
  <si>
    <t>Hosteleria 30 (+0,3%)</t>
  </si>
  <si>
    <t>TEC. AUX. DEL SERVICIO DE CONSERJERIA</t>
  </si>
  <si>
    <t>TECNICO AUXILIAR DE LIMPIEZA</t>
  </si>
  <si>
    <t>TECNICO AUXILIAR DE LABORATORIO</t>
  </si>
  <si>
    <t>TECNICO AUXILIAR DE INSTALAC. DEPORTIVAS</t>
  </si>
  <si>
    <t>TECNICO AUXILIAR DE HOSTELERIA</t>
  </si>
  <si>
    <t>TECNICO AUXILIAR DE ALMACEN</t>
  </si>
  <si>
    <t>TEC. AUX. SERV. TEC. OBRAS Y MANTENIMIENTO</t>
  </si>
  <si>
    <t>TEC. AUX. DE ADMINISTRACION ( A EXT.)</t>
  </si>
  <si>
    <t xml:space="preserve">TODO EL PERSONAL NO INCLUIDO </t>
  </si>
  <si>
    <t>Grupoo 4</t>
  </si>
  <si>
    <t>INTERPRETE/INFORMADOR</t>
  </si>
  <si>
    <t>CONDUCTOR MECANICO</t>
  </si>
  <si>
    <t>TECNICO ESPECIALISTA</t>
  </si>
  <si>
    <t>TECNICO ESPECIALISTA DE ALMACEN</t>
  </si>
  <si>
    <t>TEC. ESPECIALISTA DE ADMON. ( A EXT.)</t>
  </si>
  <si>
    <t>TEC. ESPECIALISTA ACTIVIDADES CULTURALES</t>
  </si>
  <si>
    <t>TEC. ESPEC. SERV. TEC. OBRAS, EQUIP. Y MANTENIMIENTO</t>
  </si>
  <si>
    <t>TEC. ESPEC. PREVENCIÓN DE RIESGOS LABORALES</t>
  </si>
  <si>
    <t>TECNICO ESPECIALISTA EN HOSTELERIA</t>
  </si>
  <si>
    <t>TECNICO ESPECIALISTA DE TELECOMUNICACIONES</t>
  </si>
  <si>
    <t>TECNICO ESPECIALISTA DE LABORATORIO</t>
  </si>
  <si>
    <t>TEC. ESPECIALISTA DE MEDIOS AUDIOVISUALES</t>
  </si>
  <si>
    <t>TEC. ESPECIALISTA DE PRENSA E INFORMACION</t>
  </si>
  <si>
    <t>TEC. ESPEC. BIBLIOTECA, ARCHIVO Y MUSEO</t>
  </si>
  <si>
    <t>TÉCNICO ESPECIALISTA</t>
  </si>
  <si>
    <t>DELINEANTE</t>
  </si>
  <si>
    <t>Grupo 3</t>
  </si>
  <si>
    <t>ENCARGADO DE EQUIPO DE CONSERJERIA</t>
  </si>
  <si>
    <t>ENCARGADO DE EQUIPO</t>
  </si>
  <si>
    <t>TITULADO DE GRADO MEDIO</t>
  </si>
  <si>
    <t>TRABAJADOR SOCIAL</t>
  </si>
  <si>
    <t>TITULADO DE GRADO MEDIO DE DEPORTES</t>
  </si>
  <si>
    <t>TIT. GRADO MEDIO PREV. DE RIESGOS LABORALES</t>
  </si>
  <si>
    <t>TIT. GRADO MEDIO DE APOYO A LA DOCENCIA E INVESTIGACIÓN</t>
  </si>
  <si>
    <t>TITULADO GRADO MEDIO</t>
  </si>
  <si>
    <t>TGM APOYO DOCENCIA SUBDIRECTOR SERVICIO</t>
  </si>
  <si>
    <t>TGM APOYO DOCENCIA DIRECTOR SERVICIO</t>
  </si>
  <si>
    <t>Grupo 2</t>
  </si>
  <si>
    <t>TITULADO SUPERIOR DE ACTIVIDADES CULTURALES</t>
  </si>
  <si>
    <t>TITULADO SUPERIOR DE DEPORTES</t>
  </si>
  <si>
    <t>TITULADO SUPERIOR DE PRENSA E INFORMACIÓN</t>
  </si>
  <si>
    <t>TITULADO SUPERIOR</t>
  </si>
  <si>
    <t>TIT. SUPERIOR DE APOYO A LA DOCENCIA E INVESTIGACIÓN</t>
  </si>
  <si>
    <t>TS APOYO DOCENCIA SUBDIRECTOR SERVICIO</t>
  </si>
  <si>
    <t>TS APOYO DOCENCIA DIRECTOR SERVICIO</t>
  </si>
  <si>
    <t>Grupo 1</t>
  </si>
  <si>
    <t>CATEGORÍA/DIAS</t>
  </si>
  <si>
    <t>COMPLEMENTO PRODUCTIVIDAD 2020 PAS LABORAL</t>
  </si>
  <si>
    <t>274,20***</t>
  </si>
  <si>
    <t>*** 548,37 para Técnicos Especialistas Conserjería/Medios Audiovisuales</t>
  </si>
  <si>
    <t>C.E. ANUAL (x14)</t>
  </si>
  <si>
    <t>ANTES</t>
  </si>
  <si>
    <t>g</t>
  </si>
  <si>
    <t>1a</t>
  </si>
  <si>
    <t>2a</t>
  </si>
  <si>
    <t>3a</t>
  </si>
  <si>
    <t>3b</t>
  </si>
  <si>
    <t>3c</t>
  </si>
  <si>
    <t>3d</t>
  </si>
  <si>
    <t>3e</t>
  </si>
  <si>
    <t>3f</t>
  </si>
  <si>
    <t>3g</t>
  </si>
  <si>
    <t>3h</t>
  </si>
  <si>
    <t>9B</t>
  </si>
  <si>
    <t>4a</t>
  </si>
  <si>
    <t>4b</t>
  </si>
  <si>
    <t>4b1</t>
  </si>
  <si>
    <t>(Grado A2/22)</t>
  </si>
  <si>
    <t>4b2</t>
  </si>
  <si>
    <t>4c</t>
  </si>
  <si>
    <t>5a</t>
  </si>
  <si>
    <t>9C</t>
  </si>
  <si>
    <t>5b</t>
  </si>
  <si>
    <t>5c</t>
  </si>
  <si>
    <t>9G</t>
  </si>
  <si>
    <t>5d</t>
  </si>
  <si>
    <t>5e</t>
  </si>
  <si>
    <t>5f</t>
  </si>
  <si>
    <t>5g</t>
  </si>
  <si>
    <t>5h</t>
  </si>
  <si>
    <t>5i</t>
  </si>
  <si>
    <t>5j</t>
  </si>
  <si>
    <t>5k</t>
  </si>
  <si>
    <t>5l</t>
  </si>
  <si>
    <t>5m</t>
  </si>
  <si>
    <t>6a</t>
  </si>
  <si>
    <t>7a</t>
  </si>
  <si>
    <t>7b</t>
  </si>
  <si>
    <t>8a</t>
  </si>
  <si>
    <t>9E</t>
  </si>
  <si>
    <t>8b</t>
  </si>
  <si>
    <t>9A</t>
  </si>
  <si>
    <r>
      <t xml:space="preserve">(Grado C1/22/4c) </t>
    </r>
    <r>
      <rPr>
        <sz val="8.5"/>
        <rFont val="Symbol"/>
        <family val="1"/>
        <charset val="2"/>
      </rPr>
      <t>®</t>
    </r>
    <r>
      <rPr>
        <sz val="8.5"/>
        <rFont val="Arial"/>
        <family val="2"/>
      </rPr>
      <t xml:space="preserve"> 4b2</t>
    </r>
  </si>
  <si>
    <r>
      <t xml:space="preserve"> (Nivel 20/5g) </t>
    </r>
    <r>
      <rPr>
        <sz val="8.5"/>
        <rFont val="Symbol"/>
        <family val="1"/>
        <charset val="2"/>
      </rPr>
      <t>®</t>
    </r>
    <r>
      <rPr>
        <sz val="8.5"/>
        <rFont val="Arial"/>
        <family val="2"/>
      </rPr>
      <t xml:space="preserve"> 5f</t>
    </r>
  </si>
  <si>
    <r>
      <t xml:space="preserve">17/7A </t>
    </r>
    <r>
      <rPr>
        <sz val="8.5"/>
        <rFont val="Symbol"/>
        <family val="1"/>
        <charset val="2"/>
      </rPr>
      <t xml:space="preserve">® </t>
    </r>
    <r>
      <rPr>
        <sz val="8.5"/>
        <rFont val="Arial"/>
        <family val="2"/>
      </rPr>
      <t>18/6a</t>
    </r>
  </si>
  <si>
    <r>
      <t xml:space="preserve">18/6A </t>
    </r>
    <r>
      <rPr>
        <sz val="8.5"/>
        <rFont val="Symbol"/>
        <family val="1"/>
        <charset val="2"/>
      </rPr>
      <t>®</t>
    </r>
    <r>
      <rPr>
        <sz val="8.5"/>
        <rFont val="Arial"/>
        <family val="2"/>
      </rPr>
      <t xml:space="preserve"> 18/6a</t>
    </r>
  </si>
  <si>
    <r>
      <t xml:space="preserve">17/7A </t>
    </r>
    <r>
      <rPr>
        <sz val="8.5"/>
        <rFont val="Symbol"/>
        <family val="1"/>
        <charset val="2"/>
      </rPr>
      <t>®</t>
    </r>
    <r>
      <rPr>
        <sz val="8.5"/>
        <rFont val="Arial"/>
        <family val="2"/>
      </rPr>
      <t xml:space="preserve"> 17/7a</t>
    </r>
  </si>
  <si>
    <r>
      <t xml:space="preserve">15/8A </t>
    </r>
    <r>
      <rPr>
        <sz val="8.5"/>
        <rFont val="Symbol"/>
        <family val="1"/>
        <charset val="2"/>
      </rPr>
      <t>®</t>
    </r>
    <r>
      <rPr>
        <sz val="8.5"/>
        <rFont val="Arial"/>
        <family val="2"/>
      </rPr>
      <t xml:space="preserve"> 17/7b</t>
    </r>
  </si>
  <si>
    <t>A</t>
  </si>
  <si>
    <t>C</t>
  </si>
  <si>
    <t>D</t>
  </si>
  <si>
    <t>Grupo</t>
  </si>
  <si>
    <t>Nivel Mínimo</t>
  </si>
  <si>
    <t>Nivel Máximo</t>
  </si>
  <si>
    <t>TABLA INDEMNIZACION 2020</t>
  </si>
  <si>
    <t>IMPORTE</t>
  </si>
  <si>
    <t>GRUPO/LAB.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</si>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</sst>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43" formatCode="_-* #,##0.00\ _€_-;\-* #,##0.00\ _€_-;_-* &quot;-&quot;??\ _€_-;_-@_-"/>
    <numFmt numFmtId="164" formatCode="[$-C0A]mmmm\-yy;@"/>
    <numFmt numFmtId="165" formatCode="_-* #,##0\ _P_t_a_-;\-* #,##0\ _P_t_a_-;_-* &quot;-&quot;\ _P_t_a_-;_-@_-"/>
    <numFmt numFmtId="166" formatCode="_-* #,##0.00\ _P_t_a_-;\-* #,##0.00\ _P_t_a_-;_-* &quot;-&quot;\ _P_t_a_-;_-@_-"/>
    <numFmt numFmtId="167" formatCode="0.0%"/>
    <numFmt numFmtId="168" formatCode="_(\$* #,##0.00_);_(\$* \(#,##0.00\);_(\$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vertAlign val="superscript"/>
      <sz val="8.5"/>
      <name val="Arial"/>
      <family val="2"/>
    </font>
    <font>
      <sz val="10"/>
      <name val="Garamond"/>
      <family val="1"/>
    </font>
    <font>
      <b/>
      <sz val="10"/>
      <name val="Garamond"/>
      <family val="1"/>
    </font>
    <font>
      <sz val="7"/>
      <name val="Garamond"/>
      <family val="1"/>
    </font>
    <font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5"/>
      <name val="Symbol"/>
      <family val="1"/>
      <charset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43" fontId="2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3" fillId="0" borderId="0"/>
  </cellStyleXfs>
  <cellXfs count="179">
    <xf numFmtId="0" fontId="0" fillId="0" borderId="0" xfId="0"/>
    <xf numFmtId="0" fontId="2" fillId="0" borderId="0" xfId="1"/>
    <xf numFmtId="4" fontId="2" fillId="0" borderId="0" xfId="1" applyNumberFormat="1" applyAlignment="1">
      <alignment horizontal="right" vertical="center"/>
    </xf>
    <xf numFmtId="0" fontId="2" fillId="0" borderId="0" xfId="1"/>
    <xf numFmtId="0" fontId="2" fillId="0" borderId="0" xfId="1" applyBorder="1"/>
    <xf numFmtId="8" fontId="2" fillId="0" borderId="0" xfId="1" applyNumberFormat="1"/>
    <xf numFmtId="0" fontId="2" fillId="0" borderId="0" xfId="1"/>
    <xf numFmtId="0" fontId="5" fillId="0" borderId="0" xfId="1" applyFont="1" applyBorder="1" applyAlignment="1">
      <alignment horizontal="center" vertical="center"/>
    </xf>
    <xf numFmtId="0" fontId="2" fillId="0" borderId="0" xfId="1" applyFont="1" applyBorder="1"/>
    <xf numFmtId="0" fontId="6" fillId="0" borderId="0" xfId="1" applyFont="1" applyFill="1" applyBorder="1" applyAlignment="1">
      <alignment horizontal="center"/>
    </xf>
    <xf numFmtId="166" fontId="7" fillId="0" borderId="0" xfId="10" applyNumberFormat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left"/>
    </xf>
    <xf numFmtId="0" fontId="6" fillId="0" borderId="0" xfId="1" applyFont="1" applyBorder="1"/>
    <xf numFmtId="166" fontId="6" fillId="0" borderId="0" xfId="10" applyNumberFormat="1" applyFont="1" applyBorder="1"/>
    <xf numFmtId="0" fontId="2" fillId="0" borderId="0" xfId="1" applyBorder="1" applyAlignment="1">
      <alignment horizontal="left"/>
    </xf>
    <xf numFmtId="0" fontId="2" fillId="0" borderId="0" xfId="1" applyBorder="1" applyAlignment="1">
      <alignment horizontal="center"/>
    </xf>
    <xf numFmtId="2" fontId="2" fillId="0" borderId="0" xfId="1" applyNumberFormat="1" applyBorder="1"/>
    <xf numFmtId="0" fontId="9" fillId="0" borderId="0" xfId="1" applyFont="1" applyFill="1" applyBorder="1" applyAlignment="1">
      <alignment horizontal="center"/>
    </xf>
    <xf numFmtId="166" fontId="10" fillId="0" borderId="0" xfId="10" applyNumberFormat="1" applyFont="1" applyFill="1" applyBorder="1" applyAlignment="1">
      <alignment horizontal="center"/>
    </xf>
    <xf numFmtId="166" fontId="9" fillId="0" borderId="0" xfId="10" applyNumberFormat="1" applyFont="1" applyBorder="1"/>
    <xf numFmtId="0" fontId="9" fillId="0" borderId="0" xfId="1" applyFont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11" fillId="0" borderId="0" xfId="1" applyFont="1" applyBorder="1"/>
    <xf numFmtId="0" fontId="11" fillId="0" borderId="0" xfId="1" applyFont="1" applyFill="1" applyBorder="1" applyAlignment="1">
      <alignment horizontal="center"/>
    </xf>
    <xf numFmtId="4" fontId="6" fillId="0" borderId="1" xfId="1" applyNumberFormat="1" applyFont="1" applyBorder="1" applyAlignment="1">
      <alignment horizontal="right" vertical="center"/>
    </xf>
    <xf numFmtId="0" fontId="6" fillId="0" borderId="1" xfId="1" applyFont="1" applyBorder="1"/>
    <xf numFmtId="0" fontId="2" fillId="0" borderId="0" xfId="1" applyProtection="1"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4" fontId="6" fillId="0" borderId="1" xfId="1" applyNumberFormat="1" applyFont="1" applyBorder="1" applyAlignment="1" applyProtection="1">
      <alignment horizontal="right" vertical="center"/>
      <protection hidden="1"/>
    </xf>
    <xf numFmtId="0" fontId="4" fillId="0" borderId="0" xfId="1" applyFont="1" applyAlignment="1" applyProtection="1">
      <alignment horizontal="center" vertical="center"/>
      <protection hidden="1"/>
    </xf>
    <xf numFmtId="164" fontId="7" fillId="0" borderId="1" xfId="1" quotePrefix="1" applyNumberFormat="1" applyFont="1" applyBorder="1" applyProtection="1">
      <protection hidden="1"/>
    </xf>
    <xf numFmtId="17" fontId="7" fillId="0" borderId="1" xfId="1" quotePrefix="1" applyNumberFormat="1" applyFont="1" applyBorder="1" applyAlignment="1" applyProtection="1">
      <alignment horizontal="center" vertical="center"/>
      <protection hidden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4" fontId="6" fillId="0" borderId="1" xfId="1" applyNumberFormat="1" applyFont="1" applyBorder="1" applyProtection="1">
      <protection hidden="1"/>
    </xf>
    <xf numFmtId="0" fontId="4" fillId="0" borderId="0" xfId="1" applyFont="1" applyBorder="1" applyAlignment="1" applyProtection="1">
      <alignment horizontal="center" vertical="center"/>
      <protection hidden="1"/>
    </xf>
    <xf numFmtId="4" fontId="2" fillId="0" borderId="0" xfId="1" applyNumberFormat="1" applyBorder="1" applyAlignment="1" applyProtection="1">
      <alignment horizontal="right" vertical="center"/>
      <protection hidden="1"/>
    </xf>
    <xf numFmtId="0" fontId="6" fillId="0" borderId="0" xfId="1" applyFont="1" applyBorder="1" applyAlignment="1" applyProtection="1">
      <alignment horizontal="right"/>
      <protection hidden="1"/>
    </xf>
    <xf numFmtId="10" fontId="6" fillId="0" borderId="0" xfId="1" quotePrefix="1" applyNumberFormat="1" applyFont="1" applyBorder="1" applyAlignment="1" applyProtection="1">
      <alignment horizontal="center"/>
      <protection hidden="1"/>
    </xf>
    <xf numFmtId="0" fontId="7" fillId="0" borderId="0" xfId="1" quotePrefix="1" applyFont="1" applyBorder="1" applyAlignment="1" applyProtection="1">
      <alignment horizontal="center"/>
      <protection hidden="1"/>
    </xf>
    <xf numFmtId="0" fontId="6" fillId="0" borderId="0" xfId="1" quotePrefix="1" applyFont="1" applyBorder="1" applyAlignment="1" applyProtection="1">
      <alignment horizontal="center"/>
      <protection hidden="1"/>
    </xf>
    <xf numFmtId="0" fontId="2" fillId="0" borderId="0" xfId="1" applyBorder="1" applyProtection="1">
      <protection hidden="1"/>
    </xf>
    <xf numFmtId="0" fontId="7" fillId="0" borderId="0" xfId="1" applyFont="1" applyBorder="1" applyAlignment="1" applyProtection="1">
      <alignment horizontal="left" vertical="top" wrapText="1"/>
      <protection hidden="1"/>
    </xf>
    <xf numFmtId="0" fontId="7" fillId="0" borderId="0" xfId="1" applyFont="1" applyBorder="1" applyAlignment="1" applyProtection="1">
      <alignment horizontal="center" vertical="top" wrapText="1"/>
      <protection hidden="1"/>
    </xf>
    <xf numFmtId="0" fontId="6" fillId="0" borderId="0" xfId="1" applyFont="1" applyBorder="1" applyAlignment="1" applyProtection="1">
      <alignment horizontal="left" wrapText="1"/>
      <protection hidden="1"/>
    </xf>
    <xf numFmtId="4" fontId="6" fillId="0" borderId="0" xfId="10" applyNumberFormat="1" applyFont="1" applyBorder="1" applyAlignment="1" applyProtection="1">
      <alignment horizontal="center"/>
      <protection hidden="1"/>
    </xf>
    <xf numFmtId="4" fontId="6" fillId="0" borderId="0" xfId="1" applyNumberFormat="1" applyFont="1" applyBorder="1" applyAlignment="1" applyProtection="1">
      <alignment horizontal="center" wrapText="1"/>
      <protection hidden="1"/>
    </xf>
    <xf numFmtId="4" fontId="6" fillId="0" borderId="0" xfId="1" applyNumberFormat="1" applyFont="1" applyFill="1" applyBorder="1" applyAlignment="1" applyProtection="1">
      <alignment horizontal="center"/>
      <protection hidden="1"/>
    </xf>
    <xf numFmtId="4" fontId="7" fillId="0" borderId="0" xfId="10" applyNumberFormat="1" applyFont="1" applyFill="1" applyBorder="1" applyAlignment="1" applyProtection="1">
      <alignment horizontal="center"/>
      <protection hidden="1"/>
    </xf>
    <xf numFmtId="4" fontId="6" fillId="0" borderId="0" xfId="10" applyNumberFormat="1" applyFont="1" applyBorder="1" applyAlignment="1" applyProtection="1">
      <protection hidden="1"/>
    </xf>
    <xf numFmtId="4" fontId="6" fillId="0" borderId="0" xfId="1" applyNumberFormat="1" applyFont="1" applyBorder="1" applyAlignment="1" applyProtection="1">
      <alignment horizontal="center"/>
      <protection hidden="1"/>
    </xf>
    <xf numFmtId="4" fontId="7" fillId="0" borderId="0" xfId="1" applyNumberFormat="1" applyFont="1" applyFill="1" applyBorder="1" applyAlignment="1" applyProtection="1">
      <alignment horizontal="center" wrapText="1"/>
      <protection hidden="1"/>
    </xf>
    <xf numFmtId="0" fontId="6" fillId="0" borderId="0" xfId="1" applyNumberFormat="1" applyFont="1" applyBorder="1" applyAlignment="1" applyProtection="1">
      <protection hidden="1"/>
    </xf>
    <xf numFmtId="4" fontId="6" fillId="0" borderId="0" xfId="1" applyNumberFormat="1" applyFont="1" applyFill="1" applyBorder="1" applyAlignment="1" applyProtection="1">
      <alignment horizontal="center" wrapText="1"/>
      <protection hidden="1"/>
    </xf>
    <xf numFmtId="4" fontId="2" fillId="0" borderId="0" xfId="1" applyNumberFormat="1" applyFont="1" applyBorder="1" applyProtection="1">
      <protection hidden="1"/>
    </xf>
    <xf numFmtId="0" fontId="6" fillId="0" borderId="0" xfId="1" applyFont="1" applyBorder="1" applyAlignment="1" applyProtection="1">
      <protection hidden="1"/>
    </xf>
    <xf numFmtId="0" fontId="2" fillId="0" borderId="0" xfId="1" applyFont="1" applyBorder="1" applyProtection="1">
      <protection hidden="1"/>
    </xf>
    <xf numFmtId="2" fontId="2" fillId="0" borderId="0" xfId="1" applyNumberFormat="1" applyFont="1" applyBorder="1" applyProtection="1">
      <protection hidden="1"/>
    </xf>
    <xf numFmtId="0" fontId="6" fillId="0" borderId="0" xfId="1" applyFont="1" applyBorder="1" applyAlignment="1" applyProtection="1">
      <alignment horizontal="center" wrapText="1"/>
      <protection hidden="1"/>
    </xf>
    <xf numFmtId="0" fontId="6" fillId="0" borderId="0" xfId="1" applyFont="1" applyFill="1" applyBorder="1" applyAlignment="1" applyProtection="1">
      <alignment horizontal="center"/>
      <protection hidden="1"/>
    </xf>
    <xf numFmtId="166" fontId="7" fillId="0" borderId="0" xfId="10" applyNumberFormat="1" applyFont="1" applyFill="1" applyBorder="1" applyAlignment="1" applyProtection="1">
      <alignment horizontal="center"/>
      <protection hidden="1"/>
    </xf>
    <xf numFmtId="166" fontId="6" fillId="0" borderId="0" xfId="10" applyNumberFormat="1" applyFont="1" applyBorder="1" applyAlignment="1" applyProtection="1">
      <protection hidden="1"/>
    </xf>
    <xf numFmtId="0" fontId="6" fillId="0" borderId="0" xfId="1" applyFont="1" applyBorder="1" applyAlignment="1" applyProtection="1">
      <alignment horizontal="center"/>
      <protection hidden="1"/>
    </xf>
    <xf numFmtId="0" fontId="7" fillId="0" borderId="0" xfId="1" applyFont="1" applyFill="1" applyBorder="1" applyAlignment="1" applyProtection="1">
      <alignment horizontal="center" wrapText="1"/>
      <protection hidden="1"/>
    </xf>
    <xf numFmtId="0" fontId="6" fillId="0" borderId="0" xfId="1" applyFont="1" applyFill="1" applyBorder="1" applyAlignment="1" applyProtection="1">
      <alignment horizontal="center" wrapText="1"/>
      <protection hidden="1"/>
    </xf>
    <xf numFmtId="0" fontId="7" fillId="0" borderId="0" xfId="1" applyFont="1" applyBorder="1" applyAlignment="1" applyProtection="1">
      <alignment horizontal="left" wrapText="1"/>
      <protection hidden="1"/>
    </xf>
    <xf numFmtId="0" fontId="7" fillId="0" borderId="0" xfId="1" applyFont="1" applyBorder="1" applyAlignment="1" applyProtection="1">
      <alignment horizontal="center" wrapText="1"/>
      <protection hidden="1"/>
    </xf>
    <xf numFmtId="0" fontId="6" fillId="0" borderId="0" xfId="10" applyNumberFormat="1" applyFont="1" applyBorder="1" applyAlignment="1" applyProtection="1">
      <protection hidden="1"/>
    </xf>
    <xf numFmtId="0" fontId="6" fillId="0" borderId="0" xfId="10" applyNumberFormat="1" applyFont="1" applyBorder="1" applyAlignment="1" applyProtection="1">
      <alignment horizontal="right"/>
      <protection hidden="1"/>
    </xf>
    <xf numFmtId="0" fontId="7" fillId="0" borderId="0" xfId="1" applyFont="1" applyBorder="1" applyAlignment="1" applyProtection="1">
      <alignment horizontal="center"/>
      <protection hidden="1"/>
    </xf>
    <xf numFmtId="0" fontId="7" fillId="0" borderId="0" xfId="1" applyFont="1" applyFill="1" applyBorder="1" applyAlignment="1" applyProtection="1">
      <alignment horizontal="center"/>
      <protection hidden="1"/>
    </xf>
    <xf numFmtId="4" fontId="6" fillId="0" borderId="0" xfId="10" applyNumberFormat="1" applyFont="1" applyBorder="1" applyAlignment="1" applyProtection="1">
      <alignment horizontal="right"/>
      <protection hidden="1"/>
    </xf>
    <xf numFmtId="166" fontId="6" fillId="0" borderId="0" xfId="10" applyNumberFormat="1" applyFont="1" applyFill="1" applyBorder="1" applyAlignment="1" applyProtection="1">
      <protection hidden="1"/>
    </xf>
    <xf numFmtId="0" fontId="6" fillId="0" borderId="0" xfId="1" applyFont="1" applyBorder="1" applyAlignment="1" applyProtection="1">
      <alignment horizontal="left" shrinkToFit="1"/>
      <protection hidden="1"/>
    </xf>
    <xf numFmtId="0" fontId="6" fillId="0" borderId="0" xfId="1" applyFont="1" applyBorder="1" applyAlignment="1" applyProtection="1">
      <alignment horizontal="left"/>
      <protection hidden="1"/>
    </xf>
    <xf numFmtId="0" fontId="6" fillId="0" borderId="0" xfId="1" applyFont="1" applyBorder="1" applyProtection="1">
      <protection hidden="1"/>
    </xf>
    <xf numFmtId="166" fontId="6" fillId="0" borderId="0" xfId="10" applyNumberFormat="1" applyFont="1" applyBorder="1" applyProtection="1">
      <protection hidden="1"/>
    </xf>
    <xf numFmtId="0" fontId="7" fillId="0" borderId="2" xfId="1" applyFont="1" applyBorder="1" applyAlignment="1" applyProtection="1">
      <alignment horizontal="left"/>
      <protection hidden="1"/>
    </xf>
    <xf numFmtId="10" fontId="6" fillId="0" borderId="3" xfId="1" quotePrefix="1" applyNumberFormat="1" applyFont="1" applyBorder="1" applyAlignment="1" applyProtection="1">
      <alignment horizontal="center"/>
      <protection hidden="1"/>
    </xf>
    <xf numFmtId="0" fontId="6" fillId="0" borderId="4" xfId="1" applyFont="1" applyBorder="1" applyAlignment="1" applyProtection="1">
      <alignment horizontal="center"/>
      <protection hidden="1"/>
    </xf>
    <xf numFmtId="0" fontId="7" fillId="0" borderId="5" xfId="1" applyFont="1" applyBorder="1" applyAlignment="1" applyProtection="1">
      <alignment horizontal="left" vertical="top" wrapText="1"/>
      <protection hidden="1"/>
    </xf>
    <xf numFmtId="0" fontId="7" fillId="0" borderId="6" xfId="1" applyFont="1" applyBorder="1" applyAlignment="1" applyProtection="1">
      <alignment horizontal="center" vertical="top" wrapText="1"/>
      <protection hidden="1"/>
    </xf>
    <xf numFmtId="166" fontId="7" fillId="0" borderId="2" xfId="10" applyNumberFormat="1" applyFont="1" applyFill="1" applyBorder="1" applyAlignment="1" applyProtection="1">
      <alignment horizontal="center"/>
      <protection hidden="1"/>
    </xf>
    <xf numFmtId="0" fontId="6" fillId="0" borderId="3" xfId="1" applyFont="1" applyBorder="1" applyAlignment="1" applyProtection="1">
      <protection hidden="1"/>
    </xf>
    <xf numFmtId="0" fontId="7" fillId="0" borderId="3" xfId="1" applyFont="1" applyBorder="1" applyAlignment="1" applyProtection="1">
      <protection hidden="1"/>
    </xf>
    <xf numFmtId="0" fontId="6" fillId="0" borderId="4" xfId="1" applyFont="1" applyBorder="1" applyProtection="1">
      <protection hidden="1"/>
    </xf>
    <xf numFmtId="0" fontId="6" fillId="0" borderId="5" xfId="1" applyFont="1" applyBorder="1" applyAlignment="1" applyProtection="1">
      <alignment horizontal="left"/>
      <protection hidden="1"/>
    </xf>
    <xf numFmtId="0" fontId="6" fillId="0" borderId="0" xfId="10" applyNumberFormat="1" applyFont="1" applyBorder="1" applyAlignment="1" applyProtection="1">
      <alignment horizontal="center" vertical="center"/>
      <protection hidden="1"/>
    </xf>
    <xf numFmtId="4" fontId="6" fillId="0" borderId="6" xfId="10" applyNumberFormat="1" applyFont="1" applyBorder="1" applyAlignment="1" applyProtection="1">
      <alignment horizontal="center" vertical="center"/>
      <protection hidden="1"/>
    </xf>
    <xf numFmtId="166" fontId="7" fillId="0" borderId="7" xfId="10" applyNumberFormat="1" applyFont="1" applyFill="1" applyBorder="1" applyAlignment="1" applyProtection="1">
      <alignment horizontal="center"/>
      <protection hidden="1"/>
    </xf>
    <xf numFmtId="0" fontId="6" fillId="0" borderId="8" xfId="1" applyFont="1" applyBorder="1" applyAlignment="1" applyProtection="1">
      <protection hidden="1"/>
    </xf>
    <xf numFmtId="0" fontId="7" fillId="0" borderId="8" xfId="1" applyFont="1" applyBorder="1" applyAlignment="1" applyProtection="1">
      <protection hidden="1"/>
    </xf>
    <xf numFmtId="0" fontId="6" fillId="0" borderId="9" xfId="1" applyFont="1" applyBorder="1" applyProtection="1">
      <protection hidden="1"/>
    </xf>
    <xf numFmtId="0" fontId="6" fillId="0" borderId="5" xfId="1" applyFont="1" applyBorder="1" applyAlignment="1" applyProtection="1">
      <alignment horizontal="left" vertical="top" wrapText="1"/>
      <protection hidden="1"/>
    </xf>
    <xf numFmtId="2" fontId="6" fillId="0" borderId="0" xfId="10" applyNumberFormat="1" applyFont="1" applyBorder="1" applyAlignment="1" applyProtection="1">
      <alignment horizontal="center" vertical="center"/>
      <protection hidden="1"/>
    </xf>
    <xf numFmtId="166" fontId="7" fillId="0" borderId="10" xfId="10" applyNumberFormat="1" applyFont="1" applyBorder="1" applyProtection="1">
      <protection hidden="1"/>
    </xf>
    <xf numFmtId="0" fontId="6" fillId="0" borderId="11" xfId="1" applyFont="1" applyBorder="1" applyAlignment="1" applyProtection="1">
      <alignment horizontal="center"/>
      <protection hidden="1"/>
    </xf>
    <xf numFmtId="0" fontId="6" fillId="0" borderId="7" xfId="1" applyFont="1" applyBorder="1" applyAlignment="1" applyProtection="1">
      <alignment horizontal="left" vertical="top" wrapText="1"/>
      <protection hidden="1"/>
    </xf>
    <xf numFmtId="0" fontId="6" fillId="0" borderId="8" xfId="10" applyNumberFormat="1" applyFont="1" applyBorder="1" applyAlignment="1" applyProtection="1">
      <alignment horizontal="center" vertical="center"/>
      <protection hidden="1"/>
    </xf>
    <xf numFmtId="4" fontId="6" fillId="0" borderId="9" xfId="10" applyNumberFormat="1" applyFont="1" applyBorder="1" applyAlignment="1" applyProtection="1">
      <alignment horizontal="center" vertical="center"/>
      <protection hidden="1"/>
    </xf>
    <xf numFmtId="166" fontId="6" fillId="0" borderId="12" xfId="10" applyNumberFormat="1" applyFont="1" applyBorder="1" applyProtection="1">
      <protection hidden="1"/>
    </xf>
    <xf numFmtId="4" fontId="6" fillId="0" borderId="13" xfId="1" applyNumberFormat="1" applyFont="1" applyBorder="1" applyAlignment="1" applyProtection="1">
      <alignment horizontal="center"/>
      <protection hidden="1"/>
    </xf>
    <xf numFmtId="0" fontId="6" fillId="0" borderId="3" xfId="1" applyFont="1" applyBorder="1" applyAlignment="1" applyProtection="1">
      <alignment horizontal="center"/>
      <protection hidden="1"/>
    </xf>
    <xf numFmtId="0" fontId="7" fillId="0" borderId="3" xfId="1" applyFont="1" applyBorder="1" applyAlignment="1" applyProtection="1">
      <alignment horizontal="center"/>
      <protection hidden="1"/>
    </xf>
    <xf numFmtId="0" fontId="6" fillId="0" borderId="3" xfId="1" applyFont="1" applyFill="1" applyBorder="1" applyAlignment="1" applyProtection="1">
      <alignment horizontal="center"/>
      <protection hidden="1"/>
    </xf>
    <xf numFmtId="166" fontId="6" fillId="0" borderId="4" xfId="10" applyNumberFormat="1" applyFont="1" applyFill="1" applyBorder="1" applyAlignment="1" applyProtection="1">
      <alignment horizontal="center"/>
      <protection hidden="1"/>
    </xf>
    <xf numFmtId="0" fontId="6" fillId="0" borderId="13" xfId="1" applyFont="1" applyBorder="1" applyAlignment="1" applyProtection="1">
      <alignment horizontal="center"/>
      <protection hidden="1"/>
    </xf>
    <xf numFmtId="0" fontId="7" fillId="0" borderId="5" xfId="1" applyFont="1" applyBorder="1" applyAlignment="1" applyProtection="1">
      <alignment horizontal="left"/>
      <protection hidden="1"/>
    </xf>
    <xf numFmtId="166" fontId="7" fillId="0" borderId="6" xfId="10" applyNumberFormat="1" applyFont="1" applyFill="1" applyBorder="1" applyAlignment="1" applyProtection="1">
      <alignment horizontal="center"/>
      <protection hidden="1"/>
    </xf>
    <xf numFmtId="166" fontId="6" fillId="0" borderId="14" xfId="10" applyNumberFormat="1" applyFont="1" applyBorder="1" applyProtection="1">
      <protection hidden="1"/>
    </xf>
    <xf numFmtId="0" fontId="6" fillId="0" borderId="15" xfId="1" applyFont="1" applyBorder="1" applyAlignment="1" applyProtection="1">
      <alignment horizontal="center"/>
      <protection hidden="1"/>
    </xf>
    <xf numFmtId="0" fontId="6" fillId="0" borderId="0" xfId="1" applyNumberFormat="1" applyFont="1" applyBorder="1" applyAlignment="1" applyProtection="1">
      <alignment horizontal="center" vertical="top" wrapText="1"/>
      <protection hidden="1"/>
    </xf>
    <xf numFmtId="10" fontId="6" fillId="0" borderId="0" xfId="1" quotePrefix="1" applyNumberFormat="1" applyFont="1" applyFill="1" applyBorder="1" applyAlignment="1" applyProtection="1">
      <alignment horizontal="center"/>
      <protection hidden="1"/>
    </xf>
    <xf numFmtId="2" fontId="6" fillId="0" borderId="6" xfId="10" applyNumberFormat="1" applyFont="1" applyFill="1" applyBorder="1" applyAlignment="1" applyProtection="1">
      <alignment horizontal="center"/>
      <protection hidden="1"/>
    </xf>
    <xf numFmtId="166" fontId="7" fillId="0" borderId="0" xfId="10" applyNumberFormat="1" applyFont="1" applyBorder="1" applyProtection="1">
      <protection hidden="1"/>
    </xf>
    <xf numFmtId="167" fontId="6" fillId="0" borderId="0" xfId="1" applyNumberFormat="1" applyFont="1" applyFill="1" applyBorder="1" applyAlignment="1" applyProtection="1">
      <alignment horizontal="center"/>
      <protection hidden="1"/>
    </xf>
    <xf numFmtId="0" fontId="6" fillId="0" borderId="5" xfId="1" quotePrefix="1" applyFont="1" applyBorder="1" applyAlignment="1" applyProtection="1">
      <alignment horizontal="left"/>
      <protection hidden="1"/>
    </xf>
    <xf numFmtId="167" fontId="6" fillId="0" borderId="0" xfId="1" quotePrefix="1" applyNumberFormat="1" applyFont="1" applyFill="1" applyBorder="1" applyAlignment="1" applyProtection="1">
      <alignment horizontal="center"/>
      <protection hidden="1"/>
    </xf>
    <xf numFmtId="0" fontId="6" fillId="0" borderId="13" xfId="1" applyNumberFormat="1" applyFont="1" applyBorder="1" applyAlignment="1" applyProtection="1">
      <alignment horizontal="center"/>
      <protection hidden="1"/>
    </xf>
    <xf numFmtId="0" fontId="6" fillId="0" borderId="17" xfId="1" applyFont="1" applyBorder="1" applyAlignment="1" applyProtection="1">
      <alignment horizontal="center"/>
      <protection hidden="1"/>
    </xf>
    <xf numFmtId="0" fontId="6" fillId="0" borderId="15" xfId="1" applyNumberFormat="1" applyFont="1" applyBorder="1" applyAlignment="1" applyProtection="1">
      <alignment horizontal="center"/>
      <protection hidden="1"/>
    </xf>
    <xf numFmtId="166" fontId="6" fillId="0" borderId="7" xfId="10" applyNumberFormat="1" applyFont="1" applyBorder="1" applyProtection="1">
      <protection hidden="1"/>
    </xf>
    <xf numFmtId="0" fontId="6" fillId="0" borderId="8" xfId="1" applyFont="1" applyBorder="1" applyAlignment="1" applyProtection="1">
      <alignment horizontal="center"/>
      <protection hidden="1"/>
    </xf>
    <xf numFmtId="0" fontId="6" fillId="0" borderId="8" xfId="1" applyNumberFormat="1" applyFont="1" applyBorder="1" applyAlignment="1" applyProtection="1">
      <alignment horizontal="center"/>
      <protection hidden="1"/>
    </xf>
    <xf numFmtId="0" fontId="6" fillId="0" borderId="8" xfId="1" applyFont="1" applyFill="1" applyBorder="1" applyAlignment="1" applyProtection="1">
      <alignment horizontal="center"/>
      <protection hidden="1"/>
    </xf>
    <xf numFmtId="166" fontId="7" fillId="0" borderId="9" xfId="10" applyNumberFormat="1" applyFont="1" applyFill="1" applyBorder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4" fillId="0" borderId="1" xfId="1" applyFont="1" applyBorder="1" applyAlignment="1" applyProtection="1">
      <alignment horizontal="center" vertical="center"/>
      <protection hidden="1"/>
    </xf>
    <xf numFmtId="17" fontId="14" fillId="0" borderId="1" xfId="1" quotePrefix="1" applyNumberFormat="1" applyFont="1" applyBorder="1" applyAlignment="1" applyProtection="1">
      <alignment horizontal="center" vertical="center"/>
      <protection hidden="1"/>
    </xf>
    <xf numFmtId="0" fontId="14" fillId="0" borderId="1" xfId="1" applyFont="1" applyBorder="1" applyAlignment="1" applyProtection="1">
      <alignment horizontal="center" vertical="center" wrapText="1"/>
      <protection hidden="1"/>
    </xf>
    <xf numFmtId="0" fontId="13" fillId="0" borderId="1" xfId="1" applyFont="1" applyFill="1" applyBorder="1" applyAlignment="1" applyProtection="1">
      <alignment horizontal="left" vertical="center"/>
      <protection hidden="1"/>
    </xf>
    <xf numFmtId="4" fontId="13" fillId="0" borderId="1" xfId="1" applyNumberFormat="1" applyFont="1" applyBorder="1" applyAlignment="1" applyProtection="1">
      <alignment horizontal="right" vertical="center"/>
      <protection hidden="1"/>
    </xf>
    <xf numFmtId="4" fontId="12" fillId="0" borderId="1" xfId="0" applyNumberFormat="1" applyFont="1" applyBorder="1" applyProtection="1">
      <protection hidden="1"/>
    </xf>
    <xf numFmtId="0" fontId="2" fillId="0" borderId="0" xfId="1"/>
    <xf numFmtId="166" fontId="6" fillId="0" borderId="21" xfId="10" applyNumberFormat="1" applyFont="1" applyBorder="1" applyProtection="1">
      <protection hidden="1"/>
    </xf>
    <xf numFmtId="0" fontId="6" fillId="0" borderId="22" xfId="1" applyFont="1" applyBorder="1" applyAlignment="1" applyProtection="1">
      <alignment horizontal="center"/>
      <protection hidden="1"/>
    </xf>
    <xf numFmtId="0" fontId="7" fillId="0" borderId="22" xfId="1" applyFont="1" applyFill="1" applyBorder="1" applyAlignment="1" applyProtection="1">
      <alignment horizontal="center"/>
      <protection hidden="1"/>
    </xf>
    <xf numFmtId="0" fontId="6" fillId="0" borderId="23" xfId="1" applyFont="1" applyBorder="1" applyProtection="1">
      <protection hidden="1"/>
    </xf>
    <xf numFmtId="0" fontId="7" fillId="0" borderId="0" xfId="1" applyFont="1" applyBorder="1" applyAlignment="1" applyProtection="1">
      <alignment horizontal="center" vertical="center"/>
      <protection hidden="1"/>
    </xf>
    <xf numFmtId="4" fontId="6" fillId="0" borderId="0" xfId="1" applyNumberFormat="1" applyFont="1" applyBorder="1" applyAlignment="1" applyProtection="1">
      <alignment horizontal="right" vertical="center"/>
      <protection hidden="1"/>
    </xf>
    <xf numFmtId="0" fontId="7" fillId="0" borderId="0" xfId="1" applyFont="1" applyFill="1" applyAlignment="1">
      <alignment horizontal="center" vertical="center"/>
    </xf>
    <xf numFmtId="0" fontId="6" fillId="0" borderId="0" xfId="1" applyFont="1"/>
    <xf numFmtId="0" fontId="7" fillId="0" borderId="1" xfId="1" applyFont="1" applyBorder="1" applyAlignment="1" applyProtection="1">
      <alignment horizontal="center"/>
      <protection hidden="1"/>
    </xf>
    <xf numFmtId="0" fontId="6" fillId="0" borderId="1" xfId="1" applyFont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7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2" fillId="0" borderId="0" xfId="1"/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21" xfId="1" applyFont="1" applyBorder="1" applyAlignment="1" applyProtection="1">
      <alignment horizontal="center" vertical="center"/>
      <protection hidden="1"/>
    </xf>
    <xf numFmtId="0" fontId="7" fillId="0" borderId="22" xfId="1" applyFont="1" applyBorder="1" applyAlignment="1" applyProtection="1">
      <alignment horizontal="center" vertical="center"/>
      <protection hidden="1"/>
    </xf>
    <xf numFmtId="0" fontId="7" fillId="0" borderId="23" xfId="1" applyFont="1" applyBorder="1" applyAlignment="1" applyProtection="1">
      <alignment horizontal="center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166" fontId="7" fillId="0" borderId="10" xfId="10" applyNumberFormat="1" applyFont="1" applyBorder="1" applyAlignment="1" applyProtection="1">
      <alignment horizontal="center"/>
      <protection hidden="1"/>
    </xf>
    <xf numFmtId="166" fontId="6" fillId="0" borderId="16" xfId="10" applyNumberFormat="1" applyFont="1" applyBorder="1" applyAlignment="1" applyProtection="1">
      <alignment horizontal="center"/>
      <protection hidden="1"/>
    </xf>
    <xf numFmtId="166" fontId="6" fillId="0" borderId="11" xfId="10" applyNumberFormat="1" applyFont="1" applyBorder="1" applyAlignment="1" applyProtection="1">
      <alignment horizont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0" fontId="12" fillId="0" borderId="19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14" fillId="0" borderId="1" xfId="1" applyFont="1" applyBorder="1" applyAlignment="1" applyProtection="1">
      <alignment horizontal="center" vertical="center"/>
      <protection hidden="1"/>
    </xf>
    <xf numFmtId="0" fontId="18" fillId="0" borderId="24" xfId="0" applyFont="1" applyBorder="1"/>
    <xf numFmtId="0" fontId="18" fillId="0" borderId="25" xfId="0" applyFont="1" applyBorder="1"/>
    <xf numFmtId="0" fontId="18" fillId="0" borderId="26" xfId="0" applyFont="1" applyBorder="1"/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18" fillId="0" borderId="0" xfId="0" applyFont="1" applyAlignment="1">
      <alignment horizontal="center"/>
    </xf>
    <xf numFmtId="2" fontId="19" fillId="0" borderId="28" xfId="0" applyNumberFormat="1" applyFont="1" applyBorder="1"/>
    <xf numFmtId="4" fontId="19" fillId="0" borderId="28" xfId="0" applyNumberFormat="1" applyFont="1" applyBorder="1"/>
    <xf numFmtId="0" fontId="19" fillId="0" borderId="0" xfId="0" applyFont="1"/>
    <xf numFmtId="0" fontId="18" fillId="0" borderId="0" xfId="0" applyFont="1"/>
  </cellXfs>
  <cellStyles count="12">
    <cellStyle name="Millares [0] 2" xfId="10"/>
    <cellStyle name="Millares 2" xfId="3"/>
    <cellStyle name="Millares 2 2" xfId="2"/>
    <cellStyle name="Moneda 2" xfId="11"/>
    <cellStyle name="Normal" xfId="0" builtinId="0"/>
    <cellStyle name="Normal 2" xfId="1"/>
    <cellStyle name="Normal 2 2" xfId="4"/>
    <cellStyle name="Normal 3" xfId="5"/>
    <cellStyle name="Normal 4" xfId="6"/>
    <cellStyle name="Normal 5" xfId="7"/>
    <cellStyle name="Porcentaje 2" xfId="8"/>
    <cellStyle name="Porcentaje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32"/>
  <sheetViews>
    <sheetView tabSelected="1" zoomScale="110" zoomScaleNormal="110" workbookViewId="0">
      <selection activeCell="N2" sqref="N2"/>
    </sheetView>
  </sheetViews>
  <sheetFormatPr baseColWidth="10" defaultColWidth="11.42578125" defaultRowHeight="12.75" x14ac:dyDescent="0.2"/>
  <cols>
    <col min="1" max="1" width="20.7109375" style="1" customWidth="1"/>
    <col min="2" max="2" width="17.7109375" style="1" customWidth="1"/>
    <col min="3" max="3" width="17.85546875" style="1" customWidth="1"/>
    <col min="4" max="4" width="16.5703125" style="1" customWidth="1"/>
    <col min="5" max="5" width="17.85546875" style="1" customWidth="1"/>
    <col min="6" max="6" width="14.28515625" style="1" bestFit="1" customWidth="1"/>
    <col min="7" max="7" width="10.28515625" style="1" bestFit="1" customWidth="1"/>
    <col min="8" max="8" width="22.85546875" style="1" hidden="1" customWidth="1"/>
    <col min="9" max="9" width="19.5703125" style="1" hidden="1" customWidth="1"/>
    <col min="10" max="16384" width="11.42578125" style="1"/>
  </cols>
  <sheetData>
    <row r="1" spans="1:9" s="6" customFormat="1" ht="12.75" customHeight="1" x14ac:dyDescent="0.2">
      <c r="A1" s="147" t="s">
        <v>51</v>
      </c>
      <c r="B1" s="147"/>
      <c r="C1" s="147"/>
      <c r="D1" s="147"/>
      <c r="E1" s="147"/>
      <c r="F1" s="147"/>
      <c r="G1" s="147"/>
    </row>
    <row r="2" spans="1:9" s="6" customFormat="1" ht="12.75" customHeight="1" x14ac:dyDescent="0.2">
      <c r="A2" s="7"/>
      <c r="B2" s="7"/>
      <c r="C2" s="7"/>
      <c r="D2" s="7"/>
      <c r="E2" s="7"/>
      <c r="F2" s="7"/>
      <c r="G2" s="7"/>
    </row>
    <row r="3" spans="1:9" ht="12.75" customHeight="1" x14ac:dyDescent="0.2">
      <c r="A3" s="151" t="s">
        <v>0</v>
      </c>
      <c r="B3" s="151" t="s">
        <v>63</v>
      </c>
      <c r="C3" s="151" t="s">
        <v>64</v>
      </c>
      <c r="D3" s="151" t="s">
        <v>62</v>
      </c>
      <c r="E3" s="151"/>
      <c r="F3" s="28"/>
      <c r="G3" s="28"/>
    </row>
    <row r="4" spans="1:9" ht="12.75" customHeight="1" x14ac:dyDescent="0.2">
      <c r="A4" s="151"/>
      <c r="B4" s="151"/>
      <c r="C4" s="151"/>
      <c r="D4" s="29" t="s">
        <v>1</v>
      </c>
      <c r="E4" s="29" t="s">
        <v>2</v>
      </c>
      <c r="F4" s="28"/>
      <c r="G4" s="28"/>
    </row>
    <row r="5" spans="1:9" ht="12.75" customHeight="1" x14ac:dyDescent="0.2">
      <c r="A5" s="29" t="s">
        <v>3</v>
      </c>
      <c r="B5" s="30">
        <v>1203.56</v>
      </c>
      <c r="C5" s="30">
        <v>46.32</v>
      </c>
      <c r="D5" s="30">
        <v>742.7</v>
      </c>
      <c r="E5" s="30">
        <v>28.59</v>
      </c>
      <c r="F5" s="28"/>
      <c r="G5" s="28"/>
    </row>
    <row r="6" spans="1:9" ht="12.75" customHeight="1" x14ac:dyDescent="0.2">
      <c r="A6" s="29" t="s">
        <v>4</v>
      </c>
      <c r="B6" s="30">
        <v>1040.69</v>
      </c>
      <c r="C6" s="30">
        <v>37.78</v>
      </c>
      <c r="D6" s="30">
        <v>759</v>
      </c>
      <c r="E6" s="30">
        <v>27.54</v>
      </c>
      <c r="F6" s="28"/>
      <c r="G6" s="28"/>
    </row>
    <row r="7" spans="1:9" ht="12.75" customHeight="1" x14ac:dyDescent="0.2">
      <c r="A7" s="29" t="s">
        <v>5</v>
      </c>
      <c r="B7" s="30">
        <v>909.7</v>
      </c>
      <c r="C7" s="30">
        <v>33.14</v>
      </c>
      <c r="D7" s="30">
        <v>786.25</v>
      </c>
      <c r="E7" s="30">
        <v>28.66</v>
      </c>
      <c r="F7" s="28"/>
      <c r="G7" s="28"/>
    </row>
    <row r="8" spans="1:9" ht="12.75" customHeight="1" x14ac:dyDescent="0.2">
      <c r="A8" s="29" t="s">
        <v>6</v>
      </c>
      <c r="B8" s="30">
        <v>781.39</v>
      </c>
      <c r="C8" s="30">
        <v>28.59</v>
      </c>
      <c r="D8" s="30">
        <v>675.35</v>
      </c>
      <c r="E8" s="30">
        <v>24.69</v>
      </c>
      <c r="F8" s="28"/>
      <c r="G8" s="28"/>
    </row>
    <row r="9" spans="1:9" ht="12.75" customHeight="1" x14ac:dyDescent="0.2">
      <c r="A9" s="29" t="s">
        <v>7</v>
      </c>
      <c r="B9" s="30">
        <v>650.33000000000004</v>
      </c>
      <c r="C9" s="30">
        <v>19.46</v>
      </c>
      <c r="D9" s="30">
        <v>644.4</v>
      </c>
      <c r="E9" s="30">
        <v>19.27</v>
      </c>
      <c r="F9" s="28"/>
      <c r="G9" s="28"/>
    </row>
    <row r="10" spans="1:9" ht="12.75" customHeight="1" x14ac:dyDescent="0.2">
      <c r="A10" s="29" t="s">
        <v>8</v>
      </c>
      <c r="B10" s="30">
        <v>595.22</v>
      </c>
      <c r="C10" s="30">
        <v>14.65</v>
      </c>
      <c r="D10" s="30">
        <v>595.22</v>
      </c>
      <c r="E10" s="30">
        <v>14.65</v>
      </c>
      <c r="F10" s="28"/>
      <c r="G10" s="28"/>
    </row>
    <row r="11" spans="1:9" ht="12.75" customHeight="1" x14ac:dyDescent="0.2">
      <c r="A11" s="28"/>
      <c r="B11" s="28"/>
      <c r="C11" s="28"/>
      <c r="D11" s="28"/>
      <c r="E11" s="28"/>
      <c r="F11" s="28"/>
      <c r="G11" s="28"/>
      <c r="H11" s="149"/>
      <c r="I11" s="149"/>
    </row>
    <row r="12" spans="1:9" ht="12.75" customHeight="1" x14ac:dyDescent="0.2">
      <c r="A12" s="28"/>
      <c r="B12" s="28"/>
      <c r="C12" s="28"/>
      <c r="D12" s="28"/>
      <c r="E12" s="28"/>
      <c r="F12" s="28"/>
      <c r="G12" s="28"/>
    </row>
    <row r="13" spans="1:9" ht="12.75" customHeight="1" x14ac:dyDescent="0.2">
      <c r="A13" s="29" t="s">
        <v>9</v>
      </c>
      <c r="B13" s="29" t="s">
        <v>10</v>
      </c>
      <c r="C13" s="29" t="s">
        <v>50</v>
      </c>
      <c r="D13" s="31"/>
      <c r="E13" s="28"/>
      <c r="F13" s="28"/>
      <c r="G13" s="28"/>
      <c r="H13" s="150" t="s">
        <v>11</v>
      </c>
      <c r="I13" s="150"/>
    </row>
    <row r="14" spans="1:9" ht="12.75" customHeight="1" x14ac:dyDescent="0.2">
      <c r="A14" s="29">
        <v>30</v>
      </c>
      <c r="B14" s="30">
        <f>C14/12</f>
        <v>1051.31</v>
      </c>
      <c r="C14" s="30">
        <v>12615.72</v>
      </c>
      <c r="D14" s="28"/>
      <c r="E14" s="28"/>
      <c r="F14" s="28"/>
      <c r="G14" s="28"/>
      <c r="H14" s="27" t="s">
        <v>12</v>
      </c>
      <c r="I14" s="26">
        <v>34.43</v>
      </c>
    </row>
    <row r="15" spans="1:9" ht="12.75" customHeight="1" x14ac:dyDescent="0.2">
      <c r="A15" s="29">
        <v>29</v>
      </c>
      <c r="B15" s="30">
        <f t="shared" ref="B15:B29" si="0">C15/12</f>
        <v>942.96999999999991</v>
      </c>
      <c r="C15" s="30">
        <v>11315.64</v>
      </c>
      <c r="D15" s="28"/>
      <c r="E15" s="28"/>
      <c r="F15" s="28"/>
      <c r="G15" s="28"/>
      <c r="H15" s="27" t="s">
        <v>13</v>
      </c>
      <c r="I15" s="26">
        <v>98.98</v>
      </c>
    </row>
    <row r="16" spans="1:9" ht="12.75" customHeight="1" x14ac:dyDescent="0.2">
      <c r="A16" s="29">
        <v>28</v>
      </c>
      <c r="B16" s="30">
        <f t="shared" si="0"/>
        <v>903.35</v>
      </c>
      <c r="C16" s="30">
        <v>10840.2</v>
      </c>
      <c r="D16" s="28"/>
      <c r="E16" s="28"/>
      <c r="F16" s="28"/>
      <c r="G16" s="28"/>
      <c r="I16" s="2"/>
    </row>
    <row r="17" spans="1:9" ht="12.75" customHeight="1" x14ac:dyDescent="0.2">
      <c r="A17" s="29">
        <v>27</v>
      </c>
      <c r="B17" s="30">
        <f t="shared" si="0"/>
        <v>863.66</v>
      </c>
      <c r="C17" s="30">
        <v>10363.92</v>
      </c>
      <c r="D17" s="28"/>
      <c r="E17" s="28"/>
      <c r="F17" s="28"/>
      <c r="G17" s="28"/>
      <c r="I17" s="2"/>
    </row>
    <row r="18" spans="1:9" ht="12.75" customHeight="1" x14ac:dyDescent="0.2">
      <c r="A18" s="29">
        <v>26</v>
      </c>
      <c r="B18" s="30">
        <f t="shared" si="0"/>
        <v>757.71999999999991</v>
      </c>
      <c r="C18" s="30">
        <v>9092.64</v>
      </c>
      <c r="D18" s="28"/>
      <c r="E18" s="28"/>
      <c r="F18" s="28"/>
      <c r="G18" s="28"/>
      <c r="H18" s="150" t="s">
        <v>59</v>
      </c>
      <c r="I18" s="150"/>
    </row>
    <row r="19" spans="1:9" ht="12.75" customHeight="1" x14ac:dyDescent="0.2">
      <c r="A19" s="29">
        <v>25</v>
      </c>
      <c r="B19" s="30">
        <f t="shared" si="0"/>
        <v>672.26</v>
      </c>
      <c r="C19" s="30">
        <v>8067.12</v>
      </c>
      <c r="D19" s="28"/>
      <c r="E19" s="28"/>
      <c r="F19" s="28"/>
      <c r="G19" s="28"/>
      <c r="H19" s="27" t="s">
        <v>14</v>
      </c>
      <c r="I19" s="26">
        <v>46.3</v>
      </c>
    </row>
    <row r="20" spans="1:9" ht="12.75" customHeight="1" x14ac:dyDescent="0.2">
      <c r="A20" s="29">
        <v>24</v>
      </c>
      <c r="B20" s="30">
        <f t="shared" si="0"/>
        <v>632.6</v>
      </c>
      <c r="C20" s="30">
        <v>7591.2</v>
      </c>
      <c r="D20" s="28"/>
      <c r="E20" s="28"/>
      <c r="F20" s="28"/>
      <c r="G20" s="28"/>
      <c r="H20" s="27" t="s">
        <v>15</v>
      </c>
      <c r="I20" s="26">
        <v>138.79</v>
      </c>
    </row>
    <row r="21" spans="1:9" ht="12.75" customHeight="1" x14ac:dyDescent="0.2">
      <c r="A21" s="29">
        <v>23</v>
      </c>
      <c r="B21" s="30">
        <f t="shared" si="0"/>
        <v>592.99</v>
      </c>
      <c r="C21" s="30">
        <v>7115.88</v>
      </c>
      <c r="D21" s="28"/>
      <c r="E21" s="28"/>
      <c r="F21" s="28"/>
      <c r="G21" s="28"/>
      <c r="H21" s="27" t="s">
        <v>16</v>
      </c>
      <c r="I21" s="26">
        <v>123.6</v>
      </c>
    </row>
    <row r="22" spans="1:9" ht="12.75" customHeight="1" x14ac:dyDescent="0.2">
      <c r="A22" s="29">
        <v>22</v>
      </c>
      <c r="B22" s="30">
        <f t="shared" si="0"/>
        <v>553.30000000000007</v>
      </c>
      <c r="C22" s="30">
        <v>6639.6</v>
      </c>
      <c r="D22" s="28"/>
      <c r="E22" s="28"/>
      <c r="F22" s="28"/>
      <c r="G22" s="28"/>
      <c r="H22" s="27" t="s">
        <v>17</v>
      </c>
      <c r="I22" s="26">
        <v>362.09</v>
      </c>
    </row>
    <row r="23" spans="1:9" ht="12.75" customHeight="1" x14ac:dyDescent="0.2">
      <c r="A23" s="29">
        <v>21</v>
      </c>
      <c r="B23" s="30">
        <f t="shared" si="0"/>
        <v>513.71</v>
      </c>
      <c r="C23" s="30">
        <v>6164.52</v>
      </c>
      <c r="D23" s="28"/>
      <c r="E23" s="28"/>
      <c r="F23" s="28"/>
      <c r="G23" s="28"/>
    </row>
    <row r="24" spans="1:9" ht="12.75" customHeight="1" x14ac:dyDescent="0.2">
      <c r="A24" s="29">
        <v>20</v>
      </c>
      <c r="B24" s="30">
        <f t="shared" si="0"/>
        <v>477.19</v>
      </c>
      <c r="C24" s="30">
        <v>5726.28</v>
      </c>
      <c r="D24" s="28"/>
      <c r="E24" s="28"/>
      <c r="F24" s="28"/>
      <c r="G24" s="28"/>
    </row>
    <row r="25" spans="1:9" ht="12.75" customHeight="1" x14ac:dyDescent="0.2">
      <c r="A25" s="29">
        <v>19</v>
      </c>
      <c r="B25" s="30">
        <f t="shared" si="0"/>
        <v>452.83</v>
      </c>
      <c r="C25" s="30">
        <v>5433.96</v>
      </c>
      <c r="D25" s="28"/>
      <c r="E25" s="28"/>
      <c r="F25" s="28"/>
      <c r="G25" s="28"/>
    </row>
    <row r="26" spans="1:9" ht="12.75" customHeight="1" x14ac:dyDescent="0.2">
      <c r="A26" s="29">
        <v>18</v>
      </c>
      <c r="B26" s="30">
        <f t="shared" si="0"/>
        <v>428.46000000000004</v>
      </c>
      <c r="C26" s="30">
        <v>5141.5200000000004</v>
      </c>
      <c r="D26" s="28"/>
      <c r="E26" s="28"/>
      <c r="F26" s="28"/>
      <c r="G26" s="28"/>
    </row>
    <row r="27" spans="1:9" ht="12.75" customHeight="1" x14ac:dyDescent="0.2">
      <c r="A27" s="29">
        <v>17</v>
      </c>
      <c r="B27" s="30">
        <f t="shared" si="0"/>
        <v>404.08</v>
      </c>
      <c r="C27" s="30">
        <v>4848.96</v>
      </c>
      <c r="D27" s="28"/>
      <c r="E27" s="28"/>
      <c r="F27" s="28"/>
      <c r="G27" s="28"/>
    </row>
    <row r="28" spans="1:9" ht="12.75" customHeight="1" x14ac:dyDescent="0.2">
      <c r="A28" s="29">
        <v>16</v>
      </c>
      <c r="B28" s="30">
        <f t="shared" si="0"/>
        <v>379.77</v>
      </c>
      <c r="C28" s="30">
        <v>4557.24</v>
      </c>
      <c r="D28" s="28"/>
      <c r="E28" s="28"/>
      <c r="F28" s="28"/>
      <c r="G28" s="28"/>
    </row>
    <row r="29" spans="1:9" ht="12.75" customHeight="1" x14ac:dyDescent="0.2">
      <c r="A29" s="29">
        <v>15</v>
      </c>
      <c r="B29" s="30">
        <f t="shared" si="0"/>
        <v>355.35999999999996</v>
      </c>
      <c r="C29" s="30">
        <v>4264.32</v>
      </c>
      <c r="D29" s="28"/>
      <c r="E29" s="28"/>
      <c r="F29" s="28"/>
      <c r="G29" s="28"/>
    </row>
    <row r="30" spans="1:9" s="134" customFormat="1" ht="12.75" customHeight="1" x14ac:dyDescent="0.2">
      <c r="A30" s="139"/>
      <c r="B30" s="140"/>
      <c r="C30" s="140"/>
      <c r="D30" s="28"/>
      <c r="E30" s="28"/>
      <c r="F30" s="28"/>
      <c r="G30" s="28"/>
    </row>
    <row r="31" spans="1:9" s="134" customFormat="1" ht="12.75" customHeight="1" x14ac:dyDescent="0.2">
      <c r="A31" s="139"/>
      <c r="B31" s="140"/>
      <c r="C31" s="140"/>
      <c r="D31" s="28"/>
      <c r="E31" s="28"/>
      <c r="F31" s="28"/>
      <c r="G31" s="28"/>
    </row>
    <row r="32" spans="1:9" s="134" customFormat="1" ht="12.75" customHeight="1" x14ac:dyDescent="0.2">
      <c r="A32" s="143" t="s">
        <v>18</v>
      </c>
      <c r="B32" s="143" t="s">
        <v>19</v>
      </c>
      <c r="C32" s="143" t="s">
        <v>237</v>
      </c>
      <c r="D32" s="143" t="s">
        <v>21</v>
      </c>
      <c r="E32" s="143" t="s">
        <v>238</v>
      </c>
      <c r="F32" s="141"/>
      <c r="G32" s="142"/>
    </row>
    <row r="33" spans="1:5" s="134" customFormat="1" ht="12.75" customHeight="1" x14ac:dyDescent="0.2">
      <c r="A33" s="143" t="s">
        <v>239</v>
      </c>
      <c r="B33" s="35">
        <v>4002.44</v>
      </c>
      <c r="C33" s="35">
        <v>56034.16</v>
      </c>
      <c r="D33" s="35">
        <v>4002.44</v>
      </c>
      <c r="E33" s="144"/>
    </row>
    <row r="34" spans="1:5" s="134" customFormat="1" ht="12.75" customHeight="1" x14ac:dyDescent="0.2">
      <c r="A34" s="143" t="s">
        <v>240</v>
      </c>
      <c r="B34" s="35">
        <v>2085.0500000000002</v>
      </c>
      <c r="C34" s="35">
        <v>29190.7</v>
      </c>
      <c r="D34" s="35">
        <v>2085.0500000000002</v>
      </c>
      <c r="E34" s="144" t="s">
        <v>23</v>
      </c>
    </row>
    <row r="35" spans="1:5" s="134" customFormat="1" ht="12.75" customHeight="1" x14ac:dyDescent="0.2">
      <c r="A35" s="143" t="s">
        <v>241</v>
      </c>
      <c r="B35" s="35">
        <v>1378.89</v>
      </c>
      <c r="C35" s="35">
        <v>19304.46</v>
      </c>
      <c r="D35" s="35">
        <v>1378.89</v>
      </c>
      <c r="E35" s="144" t="s">
        <v>24</v>
      </c>
    </row>
    <row r="36" spans="1:5" s="134" customFormat="1" ht="12.75" customHeight="1" x14ac:dyDescent="0.2">
      <c r="A36" s="143" t="s">
        <v>242</v>
      </c>
      <c r="B36" s="35">
        <v>1217.3599999999999</v>
      </c>
      <c r="C36" s="35">
        <v>17043.039999999997</v>
      </c>
      <c r="D36" s="35">
        <v>1217.3599999999999</v>
      </c>
      <c r="E36" s="144"/>
    </row>
    <row r="37" spans="1:5" s="134" customFormat="1" ht="12.75" customHeight="1" x14ac:dyDescent="0.2">
      <c r="A37" s="143" t="s">
        <v>243</v>
      </c>
      <c r="B37" s="35">
        <v>1116.42</v>
      </c>
      <c r="C37" s="35">
        <v>15629.880000000001</v>
      </c>
      <c r="D37" s="35">
        <v>1116.42</v>
      </c>
      <c r="E37" s="144" t="s">
        <v>25</v>
      </c>
    </row>
    <row r="38" spans="1:5" s="134" customFormat="1" ht="12.75" customHeight="1" x14ac:dyDescent="0.2">
      <c r="A38" s="143" t="s">
        <v>244</v>
      </c>
      <c r="B38" s="35">
        <v>1000.52</v>
      </c>
      <c r="C38" s="35">
        <v>14007.279999999999</v>
      </c>
      <c r="D38" s="35">
        <v>1000.52</v>
      </c>
      <c r="E38" s="144"/>
    </row>
    <row r="39" spans="1:5" s="134" customFormat="1" ht="12.75" customHeight="1" x14ac:dyDescent="0.2">
      <c r="A39" s="143" t="s">
        <v>245</v>
      </c>
      <c r="B39" s="35">
        <v>828.68</v>
      </c>
      <c r="C39" s="35">
        <v>11601.519999999999</v>
      </c>
      <c r="D39" s="35">
        <v>828.68</v>
      </c>
      <c r="E39" s="144"/>
    </row>
    <row r="40" spans="1:5" s="134" customFormat="1" ht="12.75" customHeight="1" x14ac:dyDescent="0.2">
      <c r="A40" s="143" t="s">
        <v>246</v>
      </c>
      <c r="B40" s="35">
        <v>822.15</v>
      </c>
      <c r="C40" s="35">
        <v>11510.1</v>
      </c>
      <c r="D40" s="35">
        <v>822.15</v>
      </c>
      <c r="E40" s="144"/>
    </row>
    <row r="41" spans="1:5" s="134" customFormat="1" ht="12.75" customHeight="1" x14ac:dyDescent="0.2">
      <c r="A41" s="143" t="s">
        <v>247</v>
      </c>
      <c r="B41" s="35">
        <v>782.49</v>
      </c>
      <c r="C41" s="35">
        <v>10954.86</v>
      </c>
      <c r="D41" s="35">
        <v>782.49</v>
      </c>
      <c r="E41" s="144"/>
    </row>
    <row r="42" spans="1:5" s="134" customFormat="1" ht="12.75" customHeight="1" x14ac:dyDescent="0.2">
      <c r="A42" s="143" t="s">
        <v>248</v>
      </c>
      <c r="B42" s="35">
        <v>690.91</v>
      </c>
      <c r="C42" s="35">
        <v>9672.74</v>
      </c>
      <c r="D42" s="35">
        <v>690.91</v>
      </c>
      <c r="E42" s="144"/>
    </row>
    <row r="43" spans="1:5" s="134" customFormat="1" ht="12.75" customHeight="1" x14ac:dyDescent="0.2">
      <c r="A43" s="143" t="s">
        <v>249</v>
      </c>
      <c r="B43" s="35">
        <v>684.43</v>
      </c>
      <c r="C43" s="35">
        <v>9582.0199999999986</v>
      </c>
      <c r="D43" s="35">
        <v>684.43</v>
      </c>
      <c r="E43" s="144" t="s">
        <v>250</v>
      </c>
    </row>
    <row r="44" spans="1:5" s="134" customFormat="1" ht="12.75" customHeight="1" x14ac:dyDescent="0.2">
      <c r="A44" s="143" t="s">
        <v>251</v>
      </c>
      <c r="B44" s="35">
        <v>874.34</v>
      </c>
      <c r="C44" s="35">
        <v>12240.76</v>
      </c>
      <c r="D44" s="35">
        <v>874.34</v>
      </c>
      <c r="E44" s="144" t="s">
        <v>26</v>
      </c>
    </row>
    <row r="45" spans="1:5" s="134" customFormat="1" ht="12.75" customHeight="1" x14ac:dyDescent="0.2">
      <c r="A45" s="143" t="s">
        <v>252</v>
      </c>
      <c r="B45" s="35">
        <v>818.55</v>
      </c>
      <c r="C45" s="35">
        <v>11459.699999999999</v>
      </c>
      <c r="D45" s="35">
        <v>818.55</v>
      </c>
      <c r="E45" s="144"/>
    </row>
    <row r="46" spans="1:5" s="134" customFormat="1" ht="12.75" customHeight="1" x14ac:dyDescent="0.2">
      <c r="A46" s="143" t="s">
        <v>253</v>
      </c>
      <c r="B46" s="35">
        <v>799.91</v>
      </c>
      <c r="C46" s="35">
        <v>11198.74</v>
      </c>
      <c r="D46" s="35">
        <v>799.91</v>
      </c>
      <c r="E46" s="144" t="s">
        <v>254</v>
      </c>
    </row>
    <row r="47" spans="1:5" s="134" customFormat="1" ht="12.75" customHeight="1" x14ac:dyDescent="0.2">
      <c r="A47" s="143" t="s">
        <v>255</v>
      </c>
      <c r="B47" s="35">
        <v>744.58</v>
      </c>
      <c r="C47" s="35">
        <v>10424.120000000001</v>
      </c>
      <c r="D47" s="35">
        <v>744.58</v>
      </c>
      <c r="E47" s="144" t="s">
        <v>279</v>
      </c>
    </row>
    <row r="48" spans="1:5" s="134" customFormat="1" ht="12.75" customHeight="1" x14ac:dyDescent="0.2">
      <c r="A48" s="143" t="s">
        <v>256</v>
      </c>
      <c r="B48" s="35">
        <v>712.53</v>
      </c>
      <c r="C48" s="35">
        <v>9975.42</v>
      </c>
      <c r="D48" s="35">
        <v>712.53</v>
      </c>
      <c r="E48" s="144"/>
    </row>
    <row r="49" spans="1:5" s="134" customFormat="1" ht="12.75" customHeight="1" x14ac:dyDescent="0.2">
      <c r="A49" s="143" t="s">
        <v>257</v>
      </c>
      <c r="B49" s="35">
        <v>836.85</v>
      </c>
      <c r="C49" s="35">
        <v>11715.9</v>
      </c>
      <c r="D49" s="35">
        <v>836.85</v>
      </c>
      <c r="E49" s="144" t="s">
        <v>258</v>
      </c>
    </row>
    <row r="50" spans="1:5" s="134" customFormat="1" ht="12.75" customHeight="1" x14ac:dyDescent="0.2">
      <c r="A50" s="143" t="s">
        <v>259</v>
      </c>
      <c r="B50" s="35">
        <v>794.31</v>
      </c>
      <c r="C50" s="35">
        <v>11120.34</v>
      </c>
      <c r="D50" s="35">
        <v>794.31</v>
      </c>
      <c r="E50" s="144"/>
    </row>
    <row r="51" spans="1:5" s="134" customFormat="1" ht="12.75" customHeight="1" x14ac:dyDescent="0.2">
      <c r="A51" s="143" t="s">
        <v>260</v>
      </c>
      <c r="B51" s="35">
        <v>769.99</v>
      </c>
      <c r="C51" s="35">
        <v>10779.86</v>
      </c>
      <c r="D51" s="35">
        <v>769.99</v>
      </c>
      <c r="E51" s="144" t="s">
        <v>261</v>
      </c>
    </row>
    <row r="52" spans="1:5" s="134" customFormat="1" ht="12.75" customHeight="1" x14ac:dyDescent="0.2">
      <c r="A52" s="143" t="s">
        <v>262</v>
      </c>
      <c r="B52" s="35">
        <v>750.41</v>
      </c>
      <c r="C52" s="35">
        <v>10505.74</v>
      </c>
      <c r="D52" s="35">
        <v>750.41</v>
      </c>
      <c r="E52" s="144"/>
    </row>
    <row r="53" spans="1:5" s="134" customFormat="1" ht="12.75" customHeight="1" x14ac:dyDescent="0.2">
      <c r="A53" s="143" t="s">
        <v>263</v>
      </c>
      <c r="B53" s="35">
        <v>743.89</v>
      </c>
      <c r="C53" s="35">
        <v>10414.459999999999</v>
      </c>
      <c r="D53" s="35">
        <v>743.89</v>
      </c>
      <c r="E53" s="144"/>
    </row>
    <row r="54" spans="1:5" s="134" customFormat="1" ht="12.75" customHeight="1" x14ac:dyDescent="0.2">
      <c r="A54" s="143" t="s">
        <v>264</v>
      </c>
      <c r="B54" s="35">
        <v>738.25</v>
      </c>
      <c r="C54" s="35">
        <v>10335.5</v>
      </c>
      <c r="D54" s="35">
        <v>738.25</v>
      </c>
      <c r="E54" s="144" t="s">
        <v>280</v>
      </c>
    </row>
    <row r="55" spans="1:5" s="134" customFormat="1" ht="12.75" customHeight="1" x14ac:dyDescent="0.2">
      <c r="A55" s="143" t="s">
        <v>265</v>
      </c>
      <c r="B55" s="35">
        <v>730.83</v>
      </c>
      <c r="C55" s="35">
        <v>10231.620000000001</v>
      </c>
      <c r="D55" s="35">
        <v>730.83</v>
      </c>
      <c r="E55" s="144"/>
    </row>
    <row r="56" spans="1:5" s="134" customFormat="1" ht="12.75" customHeight="1" x14ac:dyDescent="0.2">
      <c r="A56" s="143" t="s">
        <v>266</v>
      </c>
      <c r="B56" s="35">
        <v>724.31</v>
      </c>
      <c r="C56" s="35">
        <v>10140.34</v>
      </c>
      <c r="D56" s="35">
        <v>724.31</v>
      </c>
      <c r="E56" s="144"/>
    </row>
    <row r="57" spans="1:5" s="134" customFormat="1" ht="12.75" customHeight="1" x14ac:dyDescent="0.2">
      <c r="A57" s="143" t="s">
        <v>267</v>
      </c>
      <c r="B57" s="35">
        <v>688.3</v>
      </c>
      <c r="C57" s="35">
        <v>9636.1999999999989</v>
      </c>
      <c r="D57" s="35">
        <v>688.3</v>
      </c>
      <c r="E57" s="144"/>
    </row>
    <row r="58" spans="1:5" s="134" customFormat="1" ht="12.75" customHeight="1" x14ac:dyDescent="0.2">
      <c r="A58" s="143" t="s">
        <v>268</v>
      </c>
      <c r="B58" s="35">
        <v>675.24</v>
      </c>
      <c r="C58" s="35">
        <v>9453.36</v>
      </c>
      <c r="D58" s="35">
        <v>675.24</v>
      </c>
      <c r="E58" s="144"/>
    </row>
    <row r="59" spans="1:5" s="134" customFormat="1" ht="12.75" customHeight="1" x14ac:dyDescent="0.2">
      <c r="A59" s="143" t="s">
        <v>269</v>
      </c>
      <c r="B59" s="35">
        <v>668.71</v>
      </c>
      <c r="C59" s="35">
        <v>9361.94</v>
      </c>
      <c r="D59" s="35">
        <v>668.71</v>
      </c>
      <c r="E59" s="144"/>
    </row>
    <row r="60" spans="1:5" s="134" customFormat="1" ht="12.75" customHeight="1" x14ac:dyDescent="0.2">
      <c r="A60" s="143" t="s">
        <v>270</v>
      </c>
      <c r="B60" s="35">
        <v>650.88</v>
      </c>
      <c r="C60" s="35">
        <v>9112.32</v>
      </c>
      <c r="D60" s="35">
        <v>650.88</v>
      </c>
      <c r="E60" s="144"/>
    </row>
    <row r="61" spans="1:5" s="134" customFormat="1" ht="12.75" customHeight="1" x14ac:dyDescent="0.2">
      <c r="A61" s="143" t="s">
        <v>271</v>
      </c>
      <c r="B61" s="35">
        <v>644.35</v>
      </c>
      <c r="C61" s="35">
        <v>9020.9</v>
      </c>
      <c r="D61" s="35">
        <v>644.35</v>
      </c>
      <c r="E61" s="144"/>
    </row>
    <row r="62" spans="1:5" s="134" customFormat="1" ht="12.75" customHeight="1" x14ac:dyDescent="0.2">
      <c r="A62" s="143" t="s">
        <v>272</v>
      </c>
      <c r="B62" s="35">
        <v>573.14</v>
      </c>
      <c r="C62" s="35">
        <v>8023.96</v>
      </c>
      <c r="D62" s="35">
        <v>573.14</v>
      </c>
      <c r="E62" s="144" t="s">
        <v>281</v>
      </c>
    </row>
    <row r="63" spans="1:5" s="134" customFormat="1" ht="12.75" customHeight="1" x14ac:dyDescent="0.2">
      <c r="A63" s="143"/>
      <c r="B63" s="35">
        <v>617.29</v>
      </c>
      <c r="C63" s="35">
        <v>8642.06</v>
      </c>
      <c r="D63" s="35">
        <v>617.29</v>
      </c>
      <c r="E63" s="144" t="s">
        <v>282</v>
      </c>
    </row>
    <row r="64" spans="1:5" s="134" customFormat="1" ht="12.75" customHeight="1" x14ac:dyDescent="0.2">
      <c r="A64" s="143" t="s">
        <v>273</v>
      </c>
      <c r="B64" s="35">
        <v>597.51</v>
      </c>
      <c r="C64" s="35">
        <v>8365.14</v>
      </c>
      <c r="D64" s="35">
        <v>597.51</v>
      </c>
      <c r="E64" s="144" t="s">
        <v>283</v>
      </c>
    </row>
    <row r="65" spans="1:7" s="134" customFormat="1" ht="12.75" customHeight="1" x14ac:dyDescent="0.2">
      <c r="A65" s="143" t="s">
        <v>274</v>
      </c>
      <c r="B65" s="35">
        <v>537.37</v>
      </c>
      <c r="C65" s="35">
        <v>7523.18</v>
      </c>
      <c r="D65" s="35">
        <v>537.37</v>
      </c>
      <c r="E65" s="144" t="s">
        <v>284</v>
      </c>
    </row>
    <row r="66" spans="1:7" s="134" customFormat="1" ht="12.75" customHeight="1" x14ac:dyDescent="0.2">
      <c r="A66" s="143" t="s">
        <v>275</v>
      </c>
      <c r="B66" s="35">
        <v>668.26</v>
      </c>
      <c r="C66" s="35">
        <v>9355.64</v>
      </c>
      <c r="D66" s="35">
        <v>668.26</v>
      </c>
      <c r="E66" s="144" t="s">
        <v>276</v>
      </c>
    </row>
    <row r="67" spans="1:7" s="134" customFormat="1" ht="12.75" customHeight="1" x14ac:dyDescent="0.2">
      <c r="A67" s="143" t="s">
        <v>277</v>
      </c>
      <c r="B67" s="35">
        <v>588.30999999999995</v>
      </c>
      <c r="C67" s="35">
        <v>8236.34</v>
      </c>
      <c r="D67" s="35">
        <v>588.30999999999995</v>
      </c>
      <c r="E67" s="144" t="s">
        <v>278</v>
      </c>
    </row>
    <row r="68" spans="1:7" s="134" customFormat="1" ht="12.75" customHeight="1" x14ac:dyDescent="0.2">
      <c r="A68" s="139"/>
      <c r="B68" s="140"/>
      <c r="C68" s="140"/>
      <c r="D68" s="28"/>
      <c r="E68" s="28"/>
      <c r="F68" s="28"/>
      <c r="G68" s="28"/>
    </row>
    <row r="69" spans="1:7" ht="12.75" customHeight="1" x14ac:dyDescent="0.2">
      <c r="A69" s="28"/>
      <c r="B69" s="28"/>
      <c r="C69" s="28"/>
      <c r="D69" s="28"/>
      <c r="E69" s="28"/>
      <c r="F69" s="28"/>
      <c r="G69" s="28"/>
    </row>
    <row r="70" spans="1:7" ht="12.75" customHeight="1" x14ac:dyDescent="0.2">
      <c r="A70" s="29" t="s">
        <v>18</v>
      </c>
      <c r="B70" s="29" t="s">
        <v>19</v>
      </c>
      <c r="C70" s="29" t="s">
        <v>20</v>
      </c>
      <c r="D70" s="29" t="s">
        <v>21</v>
      </c>
      <c r="E70" s="28"/>
      <c r="F70" s="28"/>
      <c r="G70" s="28"/>
    </row>
    <row r="71" spans="1:7" ht="12.75" customHeight="1" x14ac:dyDescent="0.2">
      <c r="A71" s="29" t="s">
        <v>22</v>
      </c>
      <c r="B71" s="30">
        <f>C71/12</f>
        <v>4002.4391666666666</v>
      </c>
      <c r="C71" s="30">
        <v>48029.27</v>
      </c>
      <c r="D71" s="30">
        <v>4002.44</v>
      </c>
      <c r="E71" s="28"/>
      <c r="F71" s="28"/>
      <c r="G71" s="28"/>
    </row>
    <row r="72" spans="1:7" ht="12.75" customHeight="1" x14ac:dyDescent="0.2">
      <c r="A72" s="29" t="s">
        <v>23</v>
      </c>
      <c r="B72" s="30">
        <f t="shared" ref="B72:B79" si="1">C72/12</f>
        <v>1865.2433333333331</v>
      </c>
      <c r="C72" s="30">
        <v>22382.92</v>
      </c>
      <c r="D72" s="30">
        <v>1865.24</v>
      </c>
      <c r="E72" s="28"/>
      <c r="F72" s="28"/>
      <c r="G72" s="28"/>
    </row>
    <row r="73" spans="1:7" ht="12.75" customHeight="1" x14ac:dyDescent="0.2">
      <c r="A73" s="29" t="s">
        <v>24</v>
      </c>
      <c r="B73" s="30">
        <f t="shared" si="1"/>
        <v>1187.7491666666667</v>
      </c>
      <c r="C73" s="30">
        <v>14252.99</v>
      </c>
      <c r="D73" s="30">
        <v>1187.75</v>
      </c>
      <c r="E73" s="28"/>
      <c r="F73" s="28"/>
      <c r="G73" s="28"/>
    </row>
    <row r="74" spans="1:7" ht="12.75" customHeight="1" x14ac:dyDescent="0.2">
      <c r="A74" s="29" t="s">
        <v>25</v>
      </c>
      <c r="B74" s="30">
        <f t="shared" si="1"/>
        <v>950.2116666666667</v>
      </c>
      <c r="C74" s="30">
        <v>11402.54</v>
      </c>
      <c r="D74" s="30">
        <v>950.21</v>
      </c>
      <c r="E74" s="28"/>
      <c r="F74" s="28"/>
      <c r="G74" s="28"/>
    </row>
    <row r="75" spans="1:7" ht="12.75" customHeight="1" x14ac:dyDescent="0.2">
      <c r="A75" s="29" t="s">
        <v>26</v>
      </c>
      <c r="B75" s="30">
        <f t="shared" si="1"/>
        <v>722.57833333333338</v>
      </c>
      <c r="C75" s="30">
        <v>8670.94</v>
      </c>
      <c r="D75" s="30">
        <v>722.58</v>
      </c>
      <c r="E75" s="28"/>
      <c r="F75" s="28"/>
      <c r="G75" s="28"/>
    </row>
    <row r="76" spans="1:7" ht="12.75" customHeight="1" x14ac:dyDescent="0.2">
      <c r="A76" s="29" t="s">
        <v>27</v>
      </c>
      <c r="B76" s="30">
        <f t="shared" si="1"/>
        <v>599.82083333333333</v>
      </c>
      <c r="C76" s="30">
        <v>7197.85</v>
      </c>
      <c r="D76" s="30">
        <v>599.82000000000005</v>
      </c>
      <c r="E76" s="28"/>
      <c r="F76" s="28"/>
      <c r="G76" s="28"/>
    </row>
    <row r="77" spans="1:7" ht="12.75" customHeight="1" x14ac:dyDescent="0.2">
      <c r="A77" s="29" t="s">
        <v>28</v>
      </c>
      <c r="B77" s="30">
        <f t="shared" si="1"/>
        <v>494.81083333333328</v>
      </c>
      <c r="C77" s="30">
        <v>5937.73</v>
      </c>
      <c r="D77" s="30">
        <v>494.89</v>
      </c>
      <c r="E77" s="28"/>
      <c r="F77" s="28"/>
      <c r="G77" s="28"/>
    </row>
    <row r="78" spans="1:7" ht="12.75" customHeight="1" x14ac:dyDescent="0.2">
      <c r="A78" s="29" t="s">
        <v>29</v>
      </c>
      <c r="B78" s="30">
        <f t="shared" si="1"/>
        <v>475.10583333333335</v>
      </c>
      <c r="C78" s="30">
        <v>5701.27</v>
      </c>
      <c r="D78" s="30">
        <v>475.11</v>
      </c>
      <c r="E78" s="28"/>
      <c r="F78" s="28"/>
      <c r="G78" s="28"/>
    </row>
    <row r="79" spans="1:7" ht="12.75" customHeight="1" x14ac:dyDescent="0.2">
      <c r="A79" s="29" t="s">
        <v>30</v>
      </c>
      <c r="B79" s="30">
        <f t="shared" si="1"/>
        <v>376.17583333333329</v>
      </c>
      <c r="C79" s="30">
        <v>4514.1099999999997</v>
      </c>
      <c r="D79" s="30">
        <v>376.18</v>
      </c>
      <c r="E79" s="28"/>
      <c r="F79" s="28"/>
      <c r="G79" s="28"/>
    </row>
    <row r="80" spans="1:7" ht="12.75" customHeight="1" x14ac:dyDescent="0.2">
      <c r="A80" s="28"/>
      <c r="B80" s="28"/>
      <c r="C80" s="28"/>
      <c r="D80" s="28"/>
      <c r="E80" s="28"/>
      <c r="F80" s="28"/>
      <c r="G80" s="28"/>
    </row>
    <row r="81" spans="1:7" ht="12.75" customHeight="1" x14ac:dyDescent="0.2">
      <c r="A81" s="28"/>
      <c r="B81" s="28"/>
      <c r="C81" s="28"/>
      <c r="D81" s="145"/>
      <c r="E81" s="145"/>
      <c r="F81" s="145"/>
      <c r="G81" s="28"/>
    </row>
    <row r="82" spans="1:7" ht="12.75" customHeight="1" x14ac:dyDescent="0.2">
      <c r="A82" s="151" t="s">
        <v>60</v>
      </c>
      <c r="B82" s="151"/>
      <c r="C82" s="28"/>
      <c r="D82" s="146" t="s">
        <v>288</v>
      </c>
      <c r="E82" s="143" t="s">
        <v>289</v>
      </c>
      <c r="F82" s="143" t="s">
        <v>290</v>
      </c>
      <c r="G82" s="28"/>
    </row>
    <row r="83" spans="1:7" ht="12.75" customHeight="1" x14ac:dyDescent="0.2">
      <c r="A83" s="32" t="s">
        <v>65</v>
      </c>
      <c r="B83" s="30">
        <v>330.76</v>
      </c>
      <c r="C83" s="28"/>
      <c r="D83" s="144" t="s">
        <v>285</v>
      </c>
      <c r="E83" s="144">
        <v>20</v>
      </c>
      <c r="F83" s="144">
        <v>30</v>
      </c>
      <c r="G83" s="28"/>
    </row>
    <row r="84" spans="1:7" ht="12.75" customHeight="1" x14ac:dyDescent="0.2">
      <c r="A84" s="32" t="s">
        <v>66</v>
      </c>
      <c r="B84" s="30">
        <v>340.68</v>
      </c>
      <c r="C84" s="28"/>
      <c r="D84" s="144" t="s">
        <v>5</v>
      </c>
      <c r="E84" s="144">
        <v>16</v>
      </c>
      <c r="F84" s="144">
        <v>26</v>
      </c>
      <c r="G84" s="28"/>
    </row>
    <row r="85" spans="1:7" ht="12.75" customHeight="1" x14ac:dyDescent="0.2">
      <c r="A85" s="32" t="s">
        <v>67</v>
      </c>
      <c r="B85" s="30">
        <v>340.68</v>
      </c>
      <c r="C85" s="28"/>
      <c r="D85" s="144" t="s">
        <v>286</v>
      </c>
      <c r="E85" s="144">
        <v>11</v>
      </c>
      <c r="F85" s="144">
        <v>22</v>
      </c>
      <c r="G85" s="28"/>
    </row>
    <row r="86" spans="1:7" ht="12.75" customHeight="1" x14ac:dyDescent="0.2">
      <c r="A86" s="32" t="s">
        <v>68</v>
      </c>
      <c r="B86" s="30">
        <v>340.68</v>
      </c>
      <c r="C86" s="28"/>
      <c r="D86" s="144" t="s">
        <v>287</v>
      </c>
      <c r="E86" s="144">
        <v>9</v>
      </c>
      <c r="F86" s="144">
        <v>18</v>
      </c>
      <c r="G86" s="28"/>
    </row>
    <row r="87" spans="1:7" ht="12.75" customHeight="1" x14ac:dyDescent="0.2">
      <c r="A87" s="28"/>
      <c r="B87" s="28"/>
      <c r="C87" s="28"/>
      <c r="D87" s="144" t="s">
        <v>8</v>
      </c>
      <c r="E87" s="144">
        <v>7</v>
      </c>
      <c r="F87" s="144">
        <v>14</v>
      </c>
      <c r="G87" s="28"/>
    </row>
    <row r="88" spans="1:7" ht="12.75" customHeight="1" x14ac:dyDescent="0.2">
      <c r="A88" s="28"/>
      <c r="B88" s="28"/>
      <c r="C88" s="28"/>
      <c r="D88" s="28"/>
      <c r="E88" s="28"/>
      <c r="F88" s="28"/>
      <c r="G88" s="28"/>
    </row>
    <row r="89" spans="1:7" x14ac:dyDescent="0.2">
      <c r="A89" s="152" t="s">
        <v>52</v>
      </c>
      <c r="B89" s="153"/>
      <c r="C89" s="153"/>
      <c r="D89" s="153"/>
      <c r="E89" s="153"/>
      <c r="F89" s="153"/>
      <c r="G89" s="154"/>
    </row>
    <row r="90" spans="1:7" x14ac:dyDescent="0.2">
      <c r="A90" s="152" t="s">
        <v>31</v>
      </c>
      <c r="B90" s="153"/>
      <c r="C90" s="153"/>
      <c r="D90" s="153"/>
      <c r="E90" s="153"/>
      <c r="F90" s="153"/>
      <c r="G90" s="154"/>
    </row>
    <row r="91" spans="1:7" s="3" customFormat="1" x14ac:dyDescent="0.2">
      <c r="A91" s="29" t="s">
        <v>32</v>
      </c>
      <c r="B91" s="33" t="s">
        <v>54</v>
      </c>
      <c r="C91" s="33" t="s">
        <v>55</v>
      </c>
      <c r="D91" s="33" t="s">
        <v>56</v>
      </c>
      <c r="E91" s="33" t="s">
        <v>57</v>
      </c>
      <c r="F91" s="33" t="s">
        <v>58</v>
      </c>
      <c r="G91" s="29"/>
    </row>
    <row r="92" spans="1:7" s="3" customFormat="1" ht="22.5" x14ac:dyDescent="0.2">
      <c r="A92" s="34" t="s">
        <v>61</v>
      </c>
      <c r="B92" s="34" t="s">
        <v>53</v>
      </c>
      <c r="C92" s="34" t="s">
        <v>33</v>
      </c>
      <c r="D92" s="34" t="s">
        <v>34</v>
      </c>
      <c r="E92" s="34" t="s">
        <v>35</v>
      </c>
      <c r="F92" s="34" t="s">
        <v>36</v>
      </c>
      <c r="G92" s="29" t="s">
        <v>37</v>
      </c>
    </row>
    <row r="93" spans="1:7" s="3" customFormat="1" x14ac:dyDescent="0.2">
      <c r="A93" s="29" t="s">
        <v>38</v>
      </c>
      <c r="B93" s="29">
        <v>60</v>
      </c>
      <c r="C93" s="29">
        <v>92</v>
      </c>
      <c r="D93" s="29">
        <v>92</v>
      </c>
      <c r="E93" s="29">
        <v>61</v>
      </c>
      <c r="F93" s="29">
        <v>61</v>
      </c>
      <c r="G93" s="29">
        <v>366</v>
      </c>
    </row>
    <row r="94" spans="1:7" s="3" customFormat="1" x14ac:dyDescent="0.2">
      <c r="A94" s="29">
        <v>29</v>
      </c>
      <c r="B94" s="30">
        <f>G94/G93*B93</f>
        <v>1137.5140327868853</v>
      </c>
      <c r="C94" s="30">
        <f>G94/G93*C93</f>
        <v>1744.1881836065575</v>
      </c>
      <c r="D94" s="30">
        <f>G94/G93*D93</f>
        <v>1744.1881836065575</v>
      </c>
      <c r="E94" s="30">
        <f>G94/G93*E93</f>
        <v>1156.4726000000001</v>
      </c>
      <c r="F94" s="30">
        <f t="shared" ref="F94:F108" si="2">G94/G93*F93</f>
        <v>1156.4726000000001</v>
      </c>
      <c r="G94" s="35">
        <v>6938.8356000000003</v>
      </c>
    </row>
    <row r="95" spans="1:7" s="3" customFormat="1" x14ac:dyDescent="0.2">
      <c r="A95" s="29">
        <v>28</v>
      </c>
      <c r="B95" s="30">
        <f t="shared" ref="B95:B107" si="3">G95/G94*B94</f>
        <v>1137.5140327868853</v>
      </c>
      <c r="C95" s="30">
        <f t="shared" ref="C95:C108" si="4">G95/G94*C94</f>
        <v>1744.1881836065575</v>
      </c>
      <c r="D95" s="30">
        <f t="shared" ref="D95:D108" si="5">G95/G94*D94</f>
        <v>1744.1881836065575</v>
      </c>
      <c r="E95" s="30">
        <f t="shared" ref="E95:E108" si="6">G95/G94*E94</f>
        <v>1156.4726000000001</v>
      </c>
      <c r="F95" s="30">
        <f t="shared" si="2"/>
        <v>1156.4726000000001</v>
      </c>
      <c r="G95" s="35">
        <v>6938.8356000000003</v>
      </c>
    </row>
    <row r="96" spans="1:7" s="3" customFormat="1" x14ac:dyDescent="0.2">
      <c r="A96" s="29">
        <v>27</v>
      </c>
      <c r="B96" s="30">
        <f t="shared" si="3"/>
        <v>974.73373770491798</v>
      </c>
      <c r="C96" s="30">
        <f t="shared" si="4"/>
        <v>1494.5917311475409</v>
      </c>
      <c r="D96" s="30">
        <f t="shared" si="5"/>
        <v>1494.5917311475409</v>
      </c>
      <c r="E96" s="30">
        <f t="shared" si="6"/>
        <v>990.97929999999997</v>
      </c>
      <c r="F96" s="30">
        <f t="shared" si="2"/>
        <v>990.97929999999997</v>
      </c>
      <c r="G96" s="35">
        <v>5945.8757999999998</v>
      </c>
    </row>
    <row r="97" spans="1:7" s="3" customFormat="1" x14ac:dyDescent="0.2">
      <c r="A97" s="29">
        <v>26</v>
      </c>
      <c r="B97" s="30">
        <f t="shared" si="3"/>
        <v>974.73373770491798</v>
      </c>
      <c r="C97" s="30">
        <f t="shared" si="4"/>
        <v>1494.5917311475409</v>
      </c>
      <c r="D97" s="30">
        <f t="shared" si="5"/>
        <v>1494.5917311475409</v>
      </c>
      <c r="E97" s="30">
        <f t="shared" si="6"/>
        <v>990.97929999999997</v>
      </c>
      <c r="F97" s="30">
        <f t="shared" si="2"/>
        <v>990.97929999999997</v>
      </c>
      <c r="G97" s="35">
        <v>5945.8757999999998</v>
      </c>
    </row>
    <row r="98" spans="1:7" s="3" customFormat="1" x14ac:dyDescent="0.2">
      <c r="A98" s="29">
        <v>25</v>
      </c>
      <c r="B98" s="30">
        <f t="shared" si="3"/>
        <v>797.89416393442627</v>
      </c>
      <c r="C98" s="30">
        <f t="shared" si="4"/>
        <v>1223.437718032787</v>
      </c>
      <c r="D98" s="30">
        <f t="shared" si="5"/>
        <v>1223.437718032787</v>
      </c>
      <c r="E98" s="30">
        <f t="shared" si="6"/>
        <v>811.19240000000002</v>
      </c>
      <c r="F98" s="30">
        <f t="shared" si="2"/>
        <v>811.19240000000002</v>
      </c>
      <c r="G98" s="35">
        <v>4867.1544000000004</v>
      </c>
    </row>
    <row r="99" spans="1:7" s="3" customFormat="1" x14ac:dyDescent="0.2">
      <c r="A99" s="29">
        <v>24</v>
      </c>
      <c r="B99" s="30">
        <f t="shared" si="3"/>
        <v>797.89416393442627</v>
      </c>
      <c r="C99" s="30">
        <f t="shared" si="4"/>
        <v>1223.437718032787</v>
      </c>
      <c r="D99" s="30">
        <f t="shared" si="5"/>
        <v>1223.437718032787</v>
      </c>
      <c r="E99" s="30">
        <f t="shared" si="6"/>
        <v>811.19240000000002</v>
      </c>
      <c r="F99" s="30">
        <f t="shared" si="2"/>
        <v>811.19240000000002</v>
      </c>
      <c r="G99" s="35">
        <v>4867.1544000000004</v>
      </c>
    </row>
    <row r="100" spans="1:7" s="3" customFormat="1" x14ac:dyDescent="0.2">
      <c r="A100" s="29">
        <v>23</v>
      </c>
      <c r="B100" s="30">
        <f t="shared" si="3"/>
        <v>709.84475409836057</v>
      </c>
      <c r="C100" s="30">
        <f t="shared" si="4"/>
        <v>1088.4286229508195</v>
      </c>
      <c r="D100" s="30">
        <f t="shared" si="5"/>
        <v>1088.4286229508195</v>
      </c>
      <c r="E100" s="30">
        <f t="shared" si="6"/>
        <v>721.67549999999994</v>
      </c>
      <c r="F100" s="30">
        <f t="shared" si="2"/>
        <v>721.67549999999994</v>
      </c>
      <c r="G100" s="35">
        <v>4330.0529999999999</v>
      </c>
    </row>
    <row r="101" spans="1:7" s="3" customFormat="1" x14ac:dyDescent="0.2">
      <c r="A101" s="29">
        <v>22</v>
      </c>
      <c r="B101" s="30">
        <f t="shared" si="3"/>
        <v>709.84475409836057</v>
      </c>
      <c r="C101" s="30">
        <f t="shared" si="4"/>
        <v>1088.4286229508195</v>
      </c>
      <c r="D101" s="30">
        <f t="shared" si="5"/>
        <v>1088.4286229508195</v>
      </c>
      <c r="E101" s="30">
        <f t="shared" si="6"/>
        <v>721.67549999999994</v>
      </c>
      <c r="F101" s="30">
        <f t="shared" si="2"/>
        <v>721.67549999999994</v>
      </c>
      <c r="G101" s="35">
        <v>4330.0529999999999</v>
      </c>
    </row>
    <row r="102" spans="1:7" s="3" customFormat="1" x14ac:dyDescent="0.2">
      <c r="A102" s="29">
        <v>21</v>
      </c>
      <c r="B102" s="30">
        <f t="shared" si="3"/>
        <v>709.84475409836057</v>
      </c>
      <c r="C102" s="30">
        <f t="shared" si="4"/>
        <v>1088.4286229508195</v>
      </c>
      <c r="D102" s="30">
        <f t="shared" si="5"/>
        <v>1088.4286229508195</v>
      </c>
      <c r="E102" s="30">
        <f t="shared" si="6"/>
        <v>721.67549999999994</v>
      </c>
      <c r="F102" s="30">
        <f t="shared" si="2"/>
        <v>721.67549999999994</v>
      </c>
      <c r="G102" s="35">
        <v>4330.0529999999999</v>
      </c>
    </row>
    <row r="103" spans="1:7" s="3" customFormat="1" x14ac:dyDescent="0.2">
      <c r="A103" s="29">
        <v>20</v>
      </c>
      <c r="B103" s="30">
        <f t="shared" si="3"/>
        <v>626.07432786885238</v>
      </c>
      <c r="C103" s="30">
        <f t="shared" si="4"/>
        <v>959.98063606557366</v>
      </c>
      <c r="D103" s="30">
        <f t="shared" si="5"/>
        <v>959.98063606557366</v>
      </c>
      <c r="E103" s="30">
        <f t="shared" si="6"/>
        <v>636.50889999999993</v>
      </c>
      <c r="F103" s="30">
        <f t="shared" si="2"/>
        <v>636.50889999999993</v>
      </c>
      <c r="G103" s="35">
        <v>3819.0534000000002</v>
      </c>
    </row>
    <row r="104" spans="1:7" s="3" customFormat="1" x14ac:dyDescent="0.2">
      <c r="A104" s="29">
        <v>19</v>
      </c>
      <c r="B104" s="30">
        <f t="shared" si="3"/>
        <v>626.07432786885238</v>
      </c>
      <c r="C104" s="30">
        <f t="shared" si="4"/>
        <v>959.98063606557366</v>
      </c>
      <c r="D104" s="30">
        <f t="shared" si="5"/>
        <v>959.98063606557366</v>
      </c>
      <c r="E104" s="30">
        <f t="shared" si="6"/>
        <v>636.50889999999993</v>
      </c>
      <c r="F104" s="30">
        <f t="shared" si="2"/>
        <v>636.50889999999993</v>
      </c>
      <c r="G104" s="35">
        <v>3819.0534000000002</v>
      </c>
    </row>
    <row r="105" spans="1:7" s="3" customFormat="1" x14ac:dyDescent="0.2">
      <c r="A105" s="29">
        <v>18</v>
      </c>
      <c r="B105" s="30">
        <f t="shared" si="3"/>
        <v>573.16642622950815</v>
      </c>
      <c r="C105" s="30">
        <f t="shared" si="4"/>
        <v>878.85518688524576</v>
      </c>
      <c r="D105" s="30">
        <f t="shared" si="5"/>
        <v>878.85518688524576</v>
      </c>
      <c r="E105" s="30">
        <f t="shared" si="6"/>
        <v>582.71919999999989</v>
      </c>
      <c r="F105" s="30">
        <f t="shared" si="2"/>
        <v>582.71919999999989</v>
      </c>
      <c r="G105" s="35">
        <v>3496.3152</v>
      </c>
    </row>
    <row r="106" spans="1:7" s="3" customFormat="1" x14ac:dyDescent="0.2">
      <c r="A106" s="29">
        <v>17</v>
      </c>
      <c r="B106" s="30">
        <f t="shared" si="3"/>
        <v>573.16642622950815</v>
      </c>
      <c r="C106" s="30">
        <f t="shared" si="4"/>
        <v>878.85518688524576</v>
      </c>
      <c r="D106" s="30">
        <f t="shared" si="5"/>
        <v>878.85518688524576</v>
      </c>
      <c r="E106" s="30">
        <f t="shared" si="6"/>
        <v>582.71919999999989</v>
      </c>
      <c r="F106" s="30">
        <f t="shared" si="2"/>
        <v>582.71919999999989</v>
      </c>
      <c r="G106" s="35">
        <v>3496.3152</v>
      </c>
    </row>
    <row r="107" spans="1:7" s="3" customFormat="1" x14ac:dyDescent="0.2">
      <c r="A107" s="29">
        <v>16</v>
      </c>
      <c r="B107" s="30">
        <f t="shared" si="3"/>
        <v>573.16642622950815</v>
      </c>
      <c r="C107" s="30">
        <f t="shared" si="4"/>
        <v>878.85518688524576</v>
      </c>
      <c r="D107" s="30">
        <f t="shared" si="5"/>
        <v>878.85518688524576</v>
      </c>
      <c r="E107" s="30">
        <f t="shared" si="6"/>
        <v>582.71919999999989</v>
      </c>
      <c r="F107" s="30">
        <f t="shared" si="2"/>
        <v>582.71919999999989</v>
      </c>
      <c r="G107" s="35">
        <v>3496.3152</v>
      </c>
    </row>
    <row r="108" spans="1:7" s="3" customFormat="1" x14ac:dyDescent="0.2">
      <c r="A108" s="29">
        <v>15</v>
      </c>
      <c r="B108" s="30">
        <f>G108/G107*B107</f>
        <v>573.16642622950815</v>
      </c>
      <c r="C108" s="30">
        <f t="shared" si="4"/>
        <v>878.85518688524576</v>
      </c>
      <c r="D108" s="30">
        <f t="shared" si="5"/>
        <v>878.85518688524576</v>
      </c>
      <c r="E108" s="30">
        <f t="shared" si="6"/>
        <v>582.71919999999989</v>
      </c>
      <c r="F108" s="30">
        <f t="shared" si="2"/>
        <v>582.71919999999989</v>
      </c>
      <c r="G108" s="35">
        <v>3496.3152</v>
      </c>
    </row>
    <row r="109" spans="1:7" s="3" customFormat="1" x14ac:dyDescent="0.2">
      <c r="A109" s="28"/>
      <c r="B109" s="28"/>
      <c r="C109" s="28"/>
      <c r="D109" s="28"/>
      <c r="E109" s="28"/>
      <c r="F109" s="28"/>
      <c r="G109" s="28"/>
    </row>
    <row r="110" spans="1:7" x14ac:dyDescent="0.2">
      <c r="A110" s="28"/>
      <c r="B110" s="28"/>
      <c r="C110" s="28"/>
      <c r="D110" s="28"/>
      <c r="E110" s="28"/>
      <c r="F110" s="28"/>
      <c r="G110" s="28"/>
    </row>
    <row r="111" spans="1:7" ht="16.149999999999999" customHeight="1" x14ac:dyDescent="0.2">
      <c r="A111" s="155" t="s">
        <v>39</v>
      </c>
      <c r="B111" s="155"/>
      <c r="C111" s="29" t="s">
        <v>40</v>
      </c>
      <c r="D111" s="29" t="s">
        <v>41</v>
      </c>
      <c r="E111" s="36"/>
      <c r="F111" s="28"/>
      <c r="G111" s="28"/>
    </row>
    <row r="112" spans="1:7" ht="16.149999999999999" customHeight="1" x14ac:dyDescent="0.2">
      <c r="A112" s="156" t="s">
        <v>42</v>
      </c>
      <c r="B112" s="156"/>
      <c r="C112" s="30">
        <v>1546.17</v>
      </c>
      <c r="D112" s="30">
        <v>1546.17</v>
      </c>
      <c r="E112" s="37"/>
      <c r="F112" s="28"/>
      <c r="G112" s="28"/>
    </row>
    <row r="113" spans="1:7" x14ac:dyDescent="0.2">
      <c r="A113" s="156" t="s">
        <v>43</v>
      </c>
      <c r="B113" s="156"/>
      <c r="C113" s="30">
        <v>698.99</v>
      </c>
      <c r="D113" s="30">
        <v>698.99</v>
      </c>
      <c r="E113" s="37"/>
      <c r="F113" s="28"/>
      <c r="G113" s="28"/>
    </row>
    <row r="114" spans="1:7" x14ac:dyDescent="0.2">
      <c r="A114" s="156" t="s">
        <v>44</v>
      </c>
      <c r="B114" s="156"/>
      <c r="C114" s="30">
        <v>545</v>
      </c>
      <c r="D114" s="30">
        <v>545</v>
      </c>
      <c r="E114" s="37"/>
      <c r="F114" s="28"/>
      <c r="G114" s="28"/>
    </row>
    <row r="115" spans="1:7" x14ac:dyDescent="0.2">
      <c r="A115" s="156" t="s">
        <v>45</v>
      </c>
      <c r="B115" s="156"/>
      <c r="C115" s="30">
        <v>294.10000000000002</v>
      </c>
      <c r="D115" s="30">
        <v>294.10000000000002</v>
      </c>
      <c r="E115" s="37"/>
      <c r="F115" s="28"/>
      <c r="G115" s="28"/>
    </row>
    <row r="116" spans="1:7" x14ac:dyDescent="0.2">
      <c r="A116" s="156" t="s">
        <v>46</v>
      </c>
      <c r="B116" s="156"/>
      <c r="C116" s="30">
        <v>394.36</v>
      </c>
      <c r="D116" s="30">
        <v>394.36</v>
      </c>
      <c r="E116" s="37"/>
      <c r="F116" s="28"/>
      <c r="G116" s="28"/>
    </row>
    <row r="117" spans="1:7" x14ac:dyDescent="0.2">
      <c r="A117" s="156" t="s">
        <v>47</v>
      </c>
      <c r="B117" s="156"/>
      <c r="C117" s="30">
        <v>212</v>
      </c>
      <c r="D117" s="30">
        <v>212</v>
      </c>
      <c r="E117" s="37"/>
      <c r="F117" s="28"/>
      <c r="G117" s="28"/>
    </row>
    <row r="118" spans="1:7" x14ac:dyDescent="0.2">
      <c r="A118" s="156" t="s">
        <v>48</v>
      </c>
      <c r="B118" s="156"/>
      <c r="C118" s="30">
        <v>394.36</v>
      </c>
      <c r="D118" s="30">
        <v>394.36</v>
      </c>
      <c r="E118" s="37"/>
      <c r="F118" s="28"/>
      <c r="G118" s="28"/>
    </row>
    <row r="119" spans="1:7" x14ac:dyDescent="0.2">
      <c r="A119" s="156" t="s">
        <v>49</v>
      </c>
      <c r="B119" s="156"/>
      <c r="C119" s="30">
        <v>153.36000000000001</v>
      </c>
      <c r="D119" s="30">
        <v>153.36000000000001</v>
      </c>
      <c r="E119" s="37"/>
      <c r="F119" s="28"/>
      <c r="G119" s="28"/>
    </row>
    <row r="120" spans="1:7" ht="15" x14ac:dyDescent="0.2">
      <c r="A120" s="4"/>
      <c r="B120" s="148"/>
      <c r="C120" s="148"/>
      <c r="D120" s="148"/>
      <c r="E120" s="148"/>
    </row>
    <row r="121" spans="1:7" x14ac:dyDescent="0.2">
      <c r="A121" s="4"/>
      <c r="B121" s="4"/>
      <c r="C121" s="4"/>
      <c r="D121" s="4"/>
      <c r="E121" s="4"/>
    </row>
    <row r="126" spans="1:7" x14ac:dyDescent="0.2">
      <c r="A126" s="5"/>
      <c r="C126" s="3"/>
    </row>
    <row r="127" spans="1:7" x14ac:dyDescent="0.2">
      <c r="A127" s="5"/>
      <c r="C127" s="3"/>
    </row>
    <row r="128" spans="1:7" x14ac:dyDescent="0.2">
      <c r="A128" s="5"/>
      <c r="C128" s="3"/>
    </row>
    <row r="129" spans="1:5" x14ac:dyDescent="0.2">
      <c r="A129" s="5"/>
      <c r="C129" s="3"/>
    </row>
    <row r="130" spans="1:5" x14ac:dyDescent="0.2">
      <c r="A130" s="5"/>
      <c r="C130" s="3"/>
    </row>
    <row r="131" spans="1:5" x14ac:dyDescent="0.2">
      <c r="A131" s="5"/>
      <c r="C131" s="3"/>
    </row>
    <row r="132" spans="1:5" x14ac:dyDescent="0.2">
      <c r="C132" s="3"/>
      <c r="E132" s="5"/>
    </row>
  </sheetData>
  <sheetProtection password="CAB1" sheet="1" objects="1" scenarios="1" formatCells="0"/>
  <mergeCells count="22">
    <mergeCell ref="D3:E3"/>
    <mergeCell ref="A118:B118"/>
    <mergeCell ref="A119:B119"/>
    <mergeCell ref="A3:A4"/>
    <mergeCell ref="B3:B4"/>
    <mergeCell ref="C3:C4"/>
    <mergeCell ref="A1:G1"/>
    <mergeCell ref="B120:C120"/>
    <mergeCell ref="D120:E120"/>
    <mergeCell ref="H11:I11"/>
    <mergeCell ref="H13:I13"/>
    <mergeCell ref="H18:I18"/>
    <mergeCell ref="A82:B82"/>
    <mergeCell ref="A89:G89"/>
    <mergeCell ref="A90:G90"/>
    <mergeCell ref="A111:B111"/>
    <mergeCell ref="A112:B112"/>
    <mergeCell ref="A113:B113"/>
    <mergeCell ref="A114:B114"/>
    <mergeCell ref="A115:B115"/>
    <mergeCell ref="A116:B116"/>
    <mergeCell ref="A117:B117"/>
  </mergeCells>
  <dataValidations count="1">
    <dataValidation type="list" allowBlank="1" showInputMessage="1" showErrorMessage="1" sqref="E26:E28">
      <formula1>$A$5:$A$9</formula1>
    </dataValidation>
  </dataValidations>
  <pageMargins left="0.25" right="0.25" top="0.75" bottom="0.75" header="0.3" footer="0.3"/>
  <pageSetup paperSize="9" scale="72" fitToWidth="0" orientation="portrait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zoomScale="130" zoomScaleNormal="13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67" sqref="A67"/>
    </sheetView>
  </sheetViews>
  <sheetFormatPr baseColWidth="10" defaultColWidth="11.28515625" defaultRowHeight="14.1" customHeight="1" x14ac:dyDescent="0.2"/>
  <cols>
    <col min="1" max="1" width="53.5703125" style="16" customWidth="1"/>
    <col min="2" max="2" width="17.28515625" style="17" bestFit="1" customWidth="1"/>
    <col min="3" max="3" width="15.28515625" style="4" bestFit="1" customWidth="1"/>
    <col min="4" max="4" width="11.140625" style="19" bestFit="1" customWidth="1"/>
    <col min="5" max="5" width="12" style="20" customWidth="1"/>
    <col min="6" max="6" width="8.7109375" style="17" bestFit="1" customWidth="1"/>
    <col min="7" max="7" width="11.7109375" style="21" bestFit="1" customWidth="1"/>
    <col min="8" max="8" width="12.7109375" style="22" customWidth="1"/>
    <col min="9" max="9" width="12" style="22" bestFit="1" customWidth="1"/>
    <col min="10" max="10" width="7.85546875" style="23" bestFit="1" customWidth="1"/>
    <col min="11" max="11" width="8.28515625" style="24" bestFit="1" customWidth="1"/>
    <col min="12" max="12" width="4.28515625" style="25" bestFit="1" customWidth="1"/>
    <col min="13" max="16384" width="11.28515625" style="4"/>
  </cols>
  <sheetData>
    <row r="1" spans="1:15" ht="14.1" customHeight="1" x14ac:dyDescent="0.2">
      <c r="A1" s="38" t="s">
        <v>69</v>
      </c>
      <c r="B1" s="39">
        <v>0</v>
      </c>
      <c r="C1" s="39">
        <v>0</v>
      </c>
      <c r="D1" s="39">
        <v>0</v>
      </c>
      <c r="E1" s="40"/>
      <c r="F1" s="41"/>
      <c r="G1" s="41"/>
      <c r="H1" s="41"/>
      <c r="I1" s="39">
        <v>0</v>
      </c>
      <c r="J1" s="40"/>
      <c r="K1" s="41"/>
      <c r="L1" s="41"/>
      <c r="M1" s="42"/>
    </row>
    <row r="2" spans="1:15" ht="14.1" customHeight="1" x14ac:dyDescent="0.2">
      <c r="A2" s="43" t="s">
        <v>70</v>
      </c>
      <c r="B2" s="44" t="s">
        <v>1</v>
      </c>
      <c r="C2" s="44" t="s">
        <v>71</v>
      </c>
      <c r="D2" s="44" t="s">
        <v>72</v>
      </c>
      <c r="E2" s="44" t="s">
        <v>37</v>
      </c>
      <c r="F2" s="44" t="s">
        <v>1</v>
      </c>
      <c r="G2" s="44" t="s">
        <v>71</v>
      </c>
      <c r="H2" s="44" t="s">
        <v>72</v>
      </c>
      <c r="I2" s="44" t="s">
        <v>73</v>
      </c>
      <c r="J2" s="44" t="s">
        <v>37</v>
      </c>
      <c r="K2" s="44" t="s">
        <v>74</v>
      </c>
      <c r="L2" s="44" t="s">
        <v>75</v>
      </c>
      <c r="M2" s="42"/>
    </row>
    <row r="3" spans="1:15" ht="14.1" customHeight="1" x14ac:dyDescent="0.2">
      <c r="A3" s="43" t="s">
        <v>76</v>
      </c>
      <c r="B3" s="44" t="s">
        <v>77</v>
      </c>
      <c r="C3" s="44" t="s">
        <v>77</v>
      </c>
      <c r="D3" s="44" t="s">
        <v>77</v>
      </c>
      <c r="E3" s="44" t="s">
        <v>77</v>
      </c>
      <c r="F3" s="44" t="s">
        <v>78</v>
      </c>
      <c r="G3" s="44" t="s">
        <v>78</v>
      </c>
      <c r="H3" s="44" t="s">
        <v>78</v>
      </c>
      <c r="I3" s="44" t="s">
        <v>78</v>
      </c>
      <c r="J3" s="44" t="s">
        <v>78</v>
      </c>
      <c r="K3" s="44">
        <v>2020</v>
      </c>
      <c r="L3" s="44" t="s">
        <v>79</v>
      </c>
      <c r="M3" s="42"/>
    </row>
    <row r="4" spans="1:15" s="8" customFormat="1" ht="14.1" customHeight="1" x14ac:dyDescent="0.2">
      <c r="A4" s="45" t="s">
        <v>80</v>
      </c>
      <c r="B4" s="46">
        <f>$F$4/15</f>
        <v>1655.8093333333334</v>
      </c>
      <c r="C4" s="47">
        <f>$G$4/12</f>
        <v>1172.675</v>
      </c>
      <c r="D4" s="48">
        <f>$H$4/12</f>
        <v>84.344166666666666</v>
      </c>
      <c r="E4" s="49">
        <f>$B4+C4+$D$4</f>
        <v>2912.8285000000001</v>
      </c>
      <c r="F4" s="47">
        <v>24837.14</v>
      </c>
      <c r="G4" s="50">
        <v>14072.1</v>
      </c>
      <c r="H4" s="51">
        <f>H88</f>
        <v>1012.13</v>
      </c>
      <c r="I4" s="47">
        <v>274.2</v>
      </c>
      <c r="J4" s="52">
        <f>SUM($F$4:$I$4)</f>
        <v>40195.569999999992</v>
      </c>
      <c r="K4" s="53">
        <v>46.03</v>
      </c>
      <c r="L4" s="54">
        <v>0</v>
      </c>
      <c r="M4" s="55"/>
    </row>
    <row r="5" spans="1:15" s="8" customFormat="1" ht="14.1" customHeight="1" x14ac:dyDescent="0.2">
      <c r="A5" s="45" t="s">
        <v>81</v>
      </c>
      <c r="B5" s="46">
        <f t="shared" ref="B5:B13" si="0">$F$4/15</f>
        <v>1655.8093333333334</v>
      </c>
      <c r="C5" s="47">
        <f>$G$5/12</f>
        <v>992.12833333333344</v>
      </c>
      <c r="D5" s="48">
        <f t="shared" ref="D5:D13" si="1">$H$4/12</f>
        <v>84.344166666666666</v>
      </c>
      <c r="E5" s="49">
        <f t="shared" ref="E5:E13" si="2">$B5+C5+$D$4</f>
        <v>2732.2818333333335</v>
      </c>
      <c r="F5" s="47">
        <f>$F$4</f>
        <v>24837.14</v>
      </c>
      <c r="G5" s="50">
        <v>11905.54</v>
      </c>
      <c r="H5" s="51">
        <f t="shared" ref="H5:H13" si="3">$D$4*12</f>
        <v>1012.13</v>
      </c>
      <c r="I5" s="47">
        <f>$I$4</f>
        <v>274.2</v>
      </c>
      <c r="J5" s="52">
        <f>SUM($F$5:$I$5)</f>
        <v>38029.009999999995</v>
      </c>
      <c r="K5" s="56"/>
      <c r="L5" s="54"/>
      <c r="M5" s="57"/>
    </row>
    <row r="6" spans="1:15" s="8" customFormat="1" ht="14.1" customHeight="1" x14ac:dyDescent="0.2">
      <c r="A6" s="45" t="s">
        <v>82</v>
      </c>
      <c r="B6" s="46">
        <f t="shared" si="0"/>
        <v>1655.8093333333334</v>
      </c>
      <c r="C6" s="47">
        <f t="shared" ref="C6:C12" si="4">$G$5/12</f>
        <v>992.12833333333344</v>
      </c>
      <c r="D6" s="48">
        <f t="shared" si="1"/>
        <v>84.344166666666666</v>
      </c>
      <c r="E6" s="49">
        <f t="shared" si="2"/>
        <v>2732.2818333333335</v>
      </c>
      <c r="F6" s="47">
        <f t="shared" ref="F6:F13" si="5">$F$4</f>
        <v>24837.14</v>
      </c>
      <c r="G6" s="50">
        <f t="shared" ref="G6:G12" si="6">$C$5*12</f>
        <v>11905.54</v>
      </c>
      <c r="H6" s="51">
        <f t="shared" si="3"/>
        <v>1012.13</v>
      </c>
      <c r="I6" s="47">
        <f t="shared" ref="I6:I13" si="7">$I$4</f>
        <v>274.2</v>
      </c>
      <c r="J6" s="52">
        <f t="shared" ref="J6:J12" si="8">SUM($F$5:$I$5)</f>
        <v>38029.009999999995</v>
      </c>
      <c r="K6" s="56"/>
      <c r="L6" s="54"/>
      <c r="M6" s="57"/>
    </row>
    <row r="7" spans="1:15" s="8" customFormat="1" ht="14.1" customHeight="1" x14ac:dyDescent="0.2">
      <c r="A7" s="45" t="s">
        <v>83</v>
      </c>
      <c r="B7" s="46">
        <f t="shared" si="0"/>
        <v>1655.8093333333334</v>
      </c>
      <c r="C7" s="47">
        <f t="shared" si="4"/>
        <v>992.12833333333344</v>
      </c>
      <c r="D7" s="48">
        <f t="shared" si="1"/>
        <v>84.344166666666666</v>
      </c>
      <c r="E7" s="49">
        <f t="shared" si="2"/>
        <v>2732.2818333333335</v>
      </c>
      <c r="F7" s="47">
        <f t="shared" si="5"/>
        <v>24837.14</v>
      </c>
      <c r="G7" s="50">
        <f t="shared" si="6"/>
        <v>11905.54</v>
      </c>
      <c r="H7" s="51">
        <f t="shared" si="3"/>
        <v>1012.13</v>
      </c>
      <c r="I7" s="47">
        <f t="shared" si="7"/>
        <v>274.2</v>
      </c>
      <c r="J7" s="52">
        <f t="shared" si="8"/>
        <v>38029.009999999995</v>
      </c>
      <c r="K7" s="56"/>
      <c r="L7" s="54"/>
      <c r="M7" s="57"/>
    </row>
    <row r="8" spans="1:15" s="8" customFormat="1" ht="14.1" customHeight="1" x14ac:dyDescent="0.2">
      <c r="A8" s="45" t="s">
        <v>84</v>
      </c>
      <c r="B8" s="46">
        <f t="shared" si="0"/>
        <v>1655.8093333333334</v>
      </c>
      <c r="C8" s="47">
        <f t="shared" si="4"/>
        <v>992.12833333333344</v>
      </c>
      <c r="D8" s="48">
        <f t="shared" si="1"/>
        <v>84.344166666666666</v>
      </c>
      <c r="E8" s="49">
        <f t="shared" si="2"/>
        <v>2732.2818333333335</v>
      </c>
      <c r="F8" s="47">
        <f t="shared" si="5"/>
        <v>24837.14</v>
      </c>
      <c r="G8" s="50">
        <f t="shared" si="6"/>
        <v>11905.54</v>
      </c>
      <c r="H8" s="51">
        <f t="shared" si="3"/>
        <v>1012.13</v>
      </c>
      <c r="I8" s="47">
        <f t="shared" si="7"/>
        <v>274.2</v>
      </c>
      <c r="J8" s="52">
        <f t="shared" si="8"/>
        <v>38029.009999999995</v>
      </c>
      <c r="K8" s="56"/>
      <c r="L8" s="54"/>
      <c r="M8" s="57"/>
    </row>
    <row r="9" spans="1:15" s="8" customFormat="1" ht="14.1" customHeight="1" x14ac:dyDescent="0.2">
      <c r="A9" s="45" t="s">
        <v>85</v>
      </c>
      <c r="B9" s="46">
        <f t="shared" si="0"/>
        <v>1655.8093333333334</v>
      </c>
      <c r="C9" s="47">
        <f t="shared" si="4"/>
        <v>992.12833333333344</v>
      </c>
      <c r="D9" s="48">
        <f t="shared" si="1"/>
        <v>84.344166666666666</v>
      </c>
      <c r="E9" s="49">
        <f t="shared" si="2"/>
        <v>2732.2818333333335</v>
      </c>
      <c r="F9" s="47">
        <f t="shared" si="5"/>
        <v>24837.14</v>
      </c>
      <c r="G9" s="50">
        <f t="shared" si="6"/>
        <v>11905.54</v>
      </c>
      <c r="H9" s="51">
        <f t="shared" si="3"/>
        <v>1012.13</v>
      </c>
      <c r="I9" s="47">
        <f t="shared" si="7"/>
        <v>274.2</v>
      </c>
      <c r="J9" s="52">
        <f t="shared" si="8"/>
        <v>38029.009999999995</v>
      </c>
      <c r="K9" s="56"/>
      <c r="L9" s="54"/>
      <c r="M9" s="58"/>
    </row>
    <row r="10" spans="1:15" s="8" customFormat="1" ht="14.1" customHeight="1" x14ac:dyDescent="0.2">
      <c r="A10" s="45" t="s">
        <v>86</v>
      </c>
      <c r="B10" s="46">
        <f t="shared" si="0"/>
        <v>1655.8093333333334</v>
      </c>
      <c r="C10" s="47">
        <f t="shared" si="4"/>
        <v>992.12833333333344</v>
      </c>
      <c r="D10" s="48">
        <f t="shared" si="1"/>
        <v>84.344166666666666</v>
      </c>
      <c r="E10" s="49">
        <f t="shared" si="2"/>
        <v>2732.2818333333335</v>
      </c>
      <c r="F10" s="47">
        <f t="shared" si="5"/>
        <v>24837.14</v>
      </c>
      <c r="G10" s="50">
        <f t="shared" si="6"/>
        <v>11905.54</v>
      </c>
      <c r="H10" s="51">
        <f t="shared" si="3"/>
        <v>1012.13</v>
      </c>
      <c r="I10" s="47">
        <f t="shared" si="7"/>
        <v>274.2</v>
      </c>
      <c r="J10" s="52">
        <f t="shared" si="8"/>
        <v>38029.009999999995</v>
      </c>
      <c r="K10" s="56"/>
      <c r="L10" s="54"/>
      <c r="M10" s="57"/>
    </row>
    <row r="11" spans="1:15" s="8" customFormat="1" ht="14.1" customHeight="1" x14ac:dyDescent="0.2">
      <c r="A11" s="45" t="s">
        <v>87</v>
      </c>
      <c r="B11" s="46">
        <f t="shared" si="0"/>
        <v>1655.8093333333334</v>
      </c>
      <c r="C11" s="47">
        <f t="shared" si="4"/>
        <v>992.12833333333344</v>
      </c>
      <c r="D11" s="48">
        <f t="shared" si="1"/>
        <v>84.344166666666666</v>
      </c>
      <c r="E11" s="49">
        <f t="shared" si="2"/>
        <v>2732.2818333333335</v>
      </c>
      <c r="F11" s="47">
        <f t="shared" si="5"/>
        <v>24837.14</v>
      </c>
      <c r="G11" s="50">
        <f t="shared" si="6"/>
        <v>11905.54</v>
      </c>
      <c r="H11" s="51">
        <f t="shared" si="3"/>
        <v>1012.13</v>
      </c>
      <c r="I11" s="47">
        <f t="shared" si="7"/>
        <v>274.2</v>
      </c>
      <c r="J11" s="52">
        <f t="shared" si="8"/>
        <v>38029.009999999995</v>
      </c>
      <c r="K11" s="56"/>
      <c r="L11" s="54"/>
      <c r="M11" s="57"/>
    </row>
    <row r="12" spans="1:15" s="8" customFormat="1" ht="14.1" customHeight="1" x14ac:dyDescent="0.2">
      <c r="A12" s="45" t="s">
        <v>88</v>
      </c>
      <c r="B12" s="46">
        <f t="shared" si="0"/>
        <v>1655.8093333333334</v>
      </c>
      <c r="C12" s="47">
        <f t="shared" si="4"/>
        <v>992.12833333333344</v>
      </c>
      <c r="D12" s="48">
        <f t="shared" si="1"/>
        <v>84.344166666666666</v>
      </c>
      <c r="E12" s="49">
        <f t="shared" si="2"/>
        <v>2732.2818333333335</v>
      </c>
      <c r="F12" s="47">
        <f t="shared" si="5"/>
        <v>24837.14</v>
      </c>
      <c r="G12" s="50">
        <f t="shared" si="6"/>
        <v>11905.54</v>
      </c>
      <c r="H12" s="51">
        <f t="shared" si="3"/>
        <v>1012.13</v>
      </c>
      <c r="I12" s="47">
        <f t="shared" si="7"/>
        <v>274.2</v>
      </c>
      <c r="J12" s="52">
        <f t="shared" si="8"/>
        <v>38029.009999999995</v>
      </c>
      <c r="K12" s="56"/>
      <c r="L12" s="54"/>
      <c r="M12" s="57"/>
    </row>
    <row r="13" spans="1:15" s="8" customFormat="1" ht="14.1" customHeight="1" x14ac:dyDescent="0.2">
      <c r="A13" s="45" t="s">
        <v>89</v>
      </c>
      <c r="B13" s="46">
        <f t="shared" si="0"/>
        <v>1655.8093333333334</v>
      </c>
      <c r="C13" s="47">
        <f>$C$4</f>
        <v>1172.675</v>
      </c>
      <c r="D13" s="48">
        <f t="shared" si="1"/>
        <v>84.344166666666666</v>
      </c>
      <c r="E13" s="49">
        <f t="shared" si="2"/>
        <v>2912.8285000000001</v>
      </c>
      <c r="F13" s="47">
        <f t="shared" si="5"/>
        <v>24837.14</v>
      </c>
      <c r="G13" s="50">
        <f>$G$4</f>
        <v>14072.1</v>
      </c>
      <c r="H13" s="51">
        <f t="shared" si="3"/>
        <v>1012.13</v>
      </c>
      <c r="I13" s="47">
        <f t="shared" si="7"/>
        <v>274.2</v>
      </c>
      <c r="J13" s="52">
        <f>SUM($F$4:$I$4)</f>
        <v>40195.569999999992</v>
      </c>
      <c r="K13" s="56"/>
      <c r="L13" s="54"/>
      <c r="M13" s="57"/>
    </row>
    <row r="14" spans="1:15" ht="14.1" customHeight="1" x14ac:dyDescent="0.2">
      <c r="A14" s="45"/>
      <c r="B14" s="47"/>
      <c r="C14" s="59"/>
      <c r="D14" s="60"/>
      <c r="E14" s="61"/>
      <c r="F14" s="47"/>
      <c r="G14" s="62"/>
      <c r="H14" s="63"/>
      <c r="I14" s="59"/>
      <c r="J14" s="64"/>
      <c r="K14" s="56"/>
      <c r="L14" s="65"/>
      <c r="M14" s="42"/>
      <c r="O14" s="8"/>
    </row>
    <row r="15" spans="1:15" ht="14.1" customHeight="1" x14ac:dyDescent="0.2">
      <c r="A15" s="66" t="s">
        <v>70</v>
      </c>
      <c r="B15" s="67" t="s">
        <v>1</v>
      </c>
      <c r="C15" s="67" t="s">
        <v>71</v>
      </c>
      <c r="D15" s="67" t="s">
        <v>72</v>
      </c>
      <c r="E15" s="67" t="s">
        <v>37</v>
      </c>
      <c r="F15" s="67" t="s">
        <v>1</v>
      </c>
      <c r="G15" s="67" t="s">
        <v>71</v>
      </c>
      <c r="H15" s="67" t="s">
        <v>72</v>
      </c>
      <c r="I15" s="67" t="s">
        <v>73</v>
      </c>
      <c r="J15" s="67" t="s">
        <v>37</v>
      </c>
      <c r="K15" s="67" t="s">
        <v>74</v>
      </c>
      <c r="L15" s="67" t="s">
        <v>75</v>
      </c>
      <c r="M15" s="42"/>
      <c r="O15" s="8"/>
    </row>
    <row r="16" spans="1:15" ht="14.1" customHeight="1" x14ac:dyDescent="0.2">
      <c r="A16" s="66" t="s">
        <v>90</v>
      </c>
      <c r="B16" s="67" t="s">
        <v>77</v>
      </c>
      <c r="C16" s="67" t="s">
        <v>77</v>
      </c>
      <c r="D16" s="67" t="s">
        <v>77</v>
      </c>
      <c r="E16" s="67" t="s">
        <v>77</v>
      </c>
      <c r="F16" s="67" t="s">
        <v>78</v>
      </c>
      <c r="G16" s="67" t="s">
        <v>78</v>
      </c>
      <c r="H16" s="67" t="s">
        <v>78</v>
      </c>
      <c r="I16" s="67" t="s">
        <v>78</v>
      </c>
      <c r="J16" s="67" t="s">
        <v>78</v>
      </c>
      <c r="K16" s="67">
        <f>K3</f>
        <v>2020</v>
      </c>
      <c r="L16" s="67" t="s">
        <v>79</v>
      </c>
      <c r="M16" s="42"/>
      <c r="O16" s="8"/>
    </row>
    <row r="17" spans="1:15" ht="14.1" customHeight="1" x14ac:dyDescent="0.2">
      <c r="A17" s="45" t="s">
        <v>91</v>
      </c>
      <c r="B17" s="46">
        <f>$F$17/15</f>
        <v>1395.0620000000001</v>
      </c>
      <c r="C17" s="47">
        <f>$G$17/12</f>
        <v>951.06583333333344</v>
      </c>
      <c r="D17" s="48">
        <f>$H$4/12</f>
        <v>84.344166666666666</v>
      </c>
      <c r="E17" s="49">
        <f>SUM($B$17:$D$17)</f>
        <v>2430.4720000000002</v>
      </c>
      <c r="F17" s="47">
        <v>20925.93</v>
      </c>
      <c r="G17" s="50">
        <v>11412.79</v>
      </c>
      <c r="H17" s="51">
        <f>$D$4*12</f>
        <v>1012.13</v>
      </c>
      <c r="I17" s="47">
        <v>365.59</v>
      </c>
      <c r="J17" s="52">
        <f>SUM($F$17:$I$17)</f>
        <v>33716.439999999995</v>
      </c>
      <c r="K17" s="53">
        <v>36.83</v>
      </c>
      <c r="L17" s="54">
        <v>0</v>
      </c>
      <c r="M17" s="42"/>
      <c r="O17" s="8"/>
    </row>
    <row r="18" spans="1:15" ht="14.1" customHeight="1" x14ac:dyDescent="0.2">
      <c r="A18" s="45" t="s">
        <v>92</v>
      </c>
      <c r="B18" s="46">
        <f t="shared" ref="B18:B28" si="9">$F$17/15</f>
        <v>1395.0620000000001</v>
      </c>
      <c r="C18" s="47">
        <f>$G$18/12</f>
        <v>790.3366666666667</v>
      </c>
      <c r="D18" s="48">
        <f t="shared" ref="D18:D28" si="10">$H$4/12</f>
        <v>84.344166666666666</v>
      </c>
      <c r="E18" s="49">
        <f>SUM($B$18:$D$18)</f>
        <v>2269.7428333333337</v>
      </c>
      <c r="F18" s="47">
        <f>$F$17</f>
        <v>20925.93</v>
      </c>
      <c r="G18" s="50">
        <v>9484.0400000000009</v>
      </c>
      <c r="H18" s="51">
        <f t="shared" ref="H18:H28" si="11">$D$4*12</f>
        <v>1012.13</v>
      </c>
      <c r="I18" s="47">
        <f>$I$17</f>
        <v>365.59</v>
      </c>
      <c r="J18" s="52">
        <f>SUM($F$18:$I$18)</f>
        <v>31787.690000000002</v>
      </c>
      <c r="K18" s="56"/>
      <c r="L18" s="54"/>
      <c r="M18" s="42"/>
      <c r="O18" s="8"/>
    </row>
    <row r="19" spans="1:15" ht="14.1" customHeight="1" x14ac:dyDescent="0.2">
      <c r="A19" s="45" t="s">
        <v>93</v>
      </c>
      <c r="B19" s="46">
        <f t="shared" si="9"/>
        <v>1395.0620000000001</v>
      </c>
      <c r="C19" s="47">
        <f t="shared" ref="C19:C27" si="12">$G$18/12</f>
        <v>790.3366666666667</v>
      </c>
      <c r="D19" s="48">
        <f t="shared" si="10"/>
        <v>84.344166666666666</v>
      </c>
      <c r="E19" s="49">
        <f t="shared" ref="E19:E27" si="13">SUM($B$18:$D$18)</f>
        <v>2269.7428333333337</v>
      </c>
      <c r="F19" s="47">
        <f t="shared" ref="F19:F28" si="14">$F$17</f>
        <v>20925.93</v>
      </c>
      <c r="G19" s="50">
        <f>$G$18</f>
        <v>9484.0400000000009</v>
      </c>
      <c r="H19" s="51">
        <f t="shared" si="11"/>
        <v>1012.13</v>
      </c>
      <c r="I19" s="47">
        <f>$I$4</f>
        <v>274.2</v>
      </c>
      <c r="J19" s="52">
        <f>SUM($F$19:$I$19)</f>
        <v>31696.300000000003</v>
      </c>
      <c r="K19" s="56"/>
      <c r="L19" s="54"/>
      <c r="M19" s="42"/>
      <c r="O19" s="8"/>
    </row>
    <row r="20" spans="1:15" ht="14.1" customHeight="1" x14ac:dyDescent="0.2">
      <c r="A20" s="45" t="s">
        <v>94</v>
      </c>
      <c r="B20" s="46">
        <f t="shared" si="9"/>
        <v>1395.0620000000001</v>
      </c>
      <c r="C20" s="47">
        <f t="shared" si="12"/>
        <v>790.3366666666667</v>
      </c>
      <c r="D20" s="48">
        <f t="shared" si="10"/>
        <v>84.344166666666666</v>
      </c>
      <c r="E20" s="49">
        <f t="shared" si="13"/>
        <v>2269.7428333333337</v>
      </c>
      <c r="F20" s="47">
        <f t="shared" si="14"/>
        <v>20925.93</v>
      </c>
      <c r="G20" s="50">
        <f t="shared" ref="G20:G27" si="15">$G$18</f>
        <v>9484.0400000000009</v>
      </c>
      <c r="H20" s="51">
        <f t="shared" si="11"/>
        <v>1012.13</v>
      </c>
      <c r="I20" s="47">
        <f>$I$19</f>
        <v>274.2</v>
      </c>
      <c r="J20" s="52">
        <f t="shared" ref="J20:J21" si="16">SUM($F$19:$I$19)</f>
        <v>31696.300000000003</v>
      </c>
      <c r="K20" s="56"/>
      <c r="L20" s="54"/>
      <c r="M20" s="42"/>
      <c r="O20" s="8"/>
    </row>
    <row r="21" spans="1:15" ht="14.1" customHeight="1" x14ac:dyDescent="0.2">
      <c r="A21" s="45" t="s">
        <v>95</v>
      </c>
      <c r="B21" s="46">
        <f t="shared" si="9"/>
        <v>1395.0620000000001</v>
      </c>
      <c r="C21" s="47">
        <f t="shared" si="12"/>
        <v>790.3366666666667</v>
      </c>
      <c r="D21" s="48">
        <f t="shared" si="10"/>
        <v>84.344166666666666</v>
      </c>
      <c r="E21" s="49">
        <f t="shared" si="13"/>
        <v>2269.7428333333337</v>
      </c>
      <c r="F21" s="47">
        <f t="shared" si="14"/>
        <v>20925.93</v>
      </c>
      <c r="G21" s="50">
        <f t="shared" si="15"/>
        <v>9484.0400000000009</v>
      </c>
      <c r="H21" s="51">
        <f t="shared" si="11"/>
        <v>1012.13</v>
      </c>
      <c r="I21" s="47">
        <f>$I$19</f>
        <v>274.2</v>
      </c>
      <c r="J21" s="52">
        <f t="shared" si="16"/>
        <v>31696.300000000003</v>
      </c>
      <c r="K21" s="56"/>
      <c r="L21" s="54"/>
      <c r="M21" s="42"/>
      <c r="O21" s="8"/>
    </row>
    <row r="22" spans="1:15" ht="14.1" customHeight="1" x14ac:dyDescent="0.2">
      <c r="A22" s="45" t="s">
        <v>96</v>
      </c>
      <c r="B22" s="46">
        <f t="shared" si="9"/>
        <v>1395.0620000000001</v>
      </c>
      <c r="C22" s="47">
        <f t="shared" si="12"/>
        <v>790.3366666666667</v>
      </c>
      <c r="D22" s="48">
        <f t="shared" si="10"/>
        <v>84.344166666666666</v>
      </c>
      <c r="E22" s="49">
        <f t="shared" si="13"/>
        <v>2269.7428333333337</v>
      </c>
      <c r="F22" s="47">
        <f t="shared" si="14"/>
        <v>20925.93</v>
      </c>
      <c r="G22" s="50">
        <f t="shared" si="15"/>
        <v>9484.0400000000009</v>
      </c>
      <c r="H22" s="51">
        <f t="shared" si="11"/>
        <v>1012.13</v>
      </c>
      <c r="I22" s="47">
        <f>$I$17</f>
        <v>365.59</v>
      </c>
      <c r="J22" s="52">
        <f>SUM($F$22:$I$22)</f>
        <v>31787.690000000002</v>
      </c>
      <c r="K22" s="56"/>
      <c r="L22" s="54"/>
      <c r="M22" s="42"/>
      <c r="O22" s="8"/>
    </row>
    <row r="23" spans="1:15" ht="14.1" customHeight="1" x14ac:dyDescent="0.2">
      <c r="A23" s="45" t="s">
        <v>97</v>
      </c>
      <c r="B23" s="46">
        <f t="shared" si="9"/>
        <v>1395.0620000000001</v>
      </c>
      <c r="C23" s="47">
        <f t="shared" si="12"/>
        <v>790.3366666666667</v>
      </c>
      <c r="D23" s="48">
        <f t="shared" si="10"/>
        <v>84.344166666666666</v>
      </c>
      <c r="E23" s="49">
        <f t="shared" si="13"/>
        <v>2269.7428333333337</v>
      </c>
      <c r="F23" s="47">
        <f t="shared" si="14"/>
        <v>20925.93</v>
      </c>
      <c r="G23" s="50">
        <f t="shared" si="15"/>
        <v>9484.0400000000009</v>
      </c>
      <c r="H23" s="51">
        <f t="shared" si="11"/>
        <v>1012.13</v>
      </c>
      <c r="I23" s="47">
        <f>$I$19</f>
        <v>274.2</v>
      </c>
      <c r="J23" s="52">
        <f>SUM($F$19:$I$19)</f>
        <v>31696.300000000003</v>
      </c>
      <c r="K23" s="56"/>
      <c r="L23" s="54"/>
      <c r="M23" s="42"/>
      <c r="O23" s="8"/>
    </row>
    <row r="24" spans="1:15" ht="14.1" customHeight="1" x14ac:dyDescent="0.2">
      <c r="A24" s="45" t="s">
        <v>98</v>
      </c>
      <c r="B24" s="46">
        <f t="shared" si="9"/>
        <v>1395.0620000000001</v>
      </c>
      <c r="C24" s="47">
        <f t="shared" si="12"/>
        <v>790.3366666666667</v>
      </c>
      <c r="D24" s="48">
        <f t="shared" si="10"/>
        <v>84.344166666666666</v>
      </c>
      <c r="E24" s="49">
        <f t="shared" si="13"/>
        <v>2269.7428333333337</v>
      </c>
      <c r="F24" s="47">
        <f t="shared" si="14"/>
        <v>20925.93</v>
      </c>
      <c r="G24" s="50">
        <f t="shared" si="15"/>
        <v>9484.0400000000009</v>
      </c>
      <c r="H24" s="51">
        <f t="shared" si="11"/>
        <v>1012.13</v>
      </c>
      <c r="I24" s="47">
        <f t="shared" ref="I24:I28" si="17">$I$19</f>
        <v>274.2</v>
      </c>
      <c r="J24" s="52">
        <f t="shared" ref="J24:J27" si="18">SUM($F$19:$I$19)</f>
        <v>31696.300000000003</v>
      </c>
      <c r="K24" s="56"/>
      <c r="L24" s="54"/>
      <c r="M24" s="42"/>
      <c r="O24" s="8"/>
    </row>
    <row r="25" spans="1:15" ht="14.1" customHeight="1" x14ac:dyDescent="0.2">
      <c r="A25" s="45" t="s">
        <v>99</v>
      </c>
      <c r="B25" s="46">
        <f t="shared" si="9"/>
        <v>1395.0620000000001</v>
      </c>
      <c r="C25" s="47">
        <f t="shared" si="12"/>
        <v>790.3366666666667</v>
      </c>
      <c r="D25" s="48">
        <f t="shared" si="10"/>
        <v>84.344166666666666</v>
      </c>
      <c r="E25" s="49">
        <f t="shared" si="13"/>
        <v>2269.7428333333337</v>
      </c>
      <c r="F25" s="47">
        <f t="shared" si="14"/>
        <v>20925.93</v>
      </c>
      <c r="G25" s="50">
        <f t="shared" si="15"/>
        <v>9484.0400000000009</v>
      </c>
      <c r="H25" s="51">
        <f t="shared" si="11"/>
        <v>1012.13</v>
      </c>
      <c r="I25" s="47">
        <f t="shared" si="17"/>
        <v>274.2</v>
      </c>
      <c r="J25" s="52">
        <f t="shared" si="18"/>
        <v>31696.300000000003</v>
      </c>
      <c r="K25" s="56"/>
      <c r="L25" s="54"/>
      <c r="M25" s="42"/>
      <c r="O25" s="8"/>
    </row>
    <row r="26" spans="1:15" ht="14.1" customHeight="1" x14ac:dyDescent="0.2">
      <c r="A26" s="45" t="s">
        <v>100</v>
      </c>
      <c r="B26" s="46">
        <f t="shared" si="9"/>
        <v>1395.0620000000001</v>
      </c>
      <c r="C26" s="47">
        <f t="shared" si="12"/>
        <v>790.3366666666667</v>
      </c>
      <c r="D26" s="48">
        <f t="shared" si="10"/>
        <v>84.344166666666666</v>
      </c>
      <c r="E26" s="49">
        <f t="shared" si="13"/>
        <v>2269.7428333333337</v>
      </c>
      <c r="F26" s="47">
        <f t="shared" si="14"/>
        <v>20925.93</v>
      </c>
      <c r="G26" s="50">
        <f t="shared" si="15"/>
        <v>9484.0400000000009</v>
      </c>
      <c r="H26" s="51">
        <f t="shared" si="11"/>
        <v>1012.13</v>
      </c>
      <c r="I26" s="47">
        <f t="shared" si="17"/>
        <v>274.2</v>
      </c>
      <c r="J26" s="52">
        <f t="shared" si="18"/>
        <v>31696.300000000003</v>
      </c>
      <c r="K26" s="56"/>
      <c r="L26" s="54"/>
      <c r="M26" s="42"/>
      <c r="O26" s="8"/>
    </row>
    <row r="27" spans="1:15" ht="14.1" customHeight="1" x14ac:dyDescent="0.2">
      <c r="A27" s="45" t="s">
        <v>101</v>
      </c>
      <c r="B27" s="46">
        <f t="shared" si="9"/>
        <v>1395.0620000000001</v>
      </c>
      <c r="C27" s="47">
        <f t="shared" si="12"/>
        <v>790.3366666666667</v>
      </c>
      <c r="D27" s="48">
        <f t="shared" si="10"/>
        <v>84.344166666666666</v>
      </c>
      <c r="E27" s="49">
        <f t="shared" si="13"/>
        <v>2269.7428333333337</v>
      </c>
      <c r="F27" s="47">
        <f t="shared" si="14"/>
        <v>20925.93</v>
      </c>
      <c r="G27" s="50">
        <f t="shared" si="15"/>
        <v>9484.0400000000009</v>
      </c>
      <c r="H27" s="51">
        <f t="shared" si="11"/>
        <v>1012.13</v>
      </c>
      <c r="I27" s="47">
        <f t="shared" si="17"/>
        <v>274.2</v>
      </c>
      <c r="J27" s="52">
        <f t="shared" si="18"/>
        <v>31696.300000000003</v>
      </c>
      <c r="K27" s="56"/>
      <c r="L27" s="54"/>
      <c r="M27" s="42"/>
      <c r="O27" s="8"/>
    </row>
    <row r="28" spans="1:15" ht="14.1" customHeight="1" x14ac:dyDescent="0.2">
      <c r="A28" s="45" t="s">
        <v>102</v>
      </c>
      <c r="B28" s="46">
        <f t="shared" si="9"/>
        <v>1395.0620000000001</v>
      </c>
      <c r="C28" s="47">
        <f>$G$17/12</f>
        <v>951.06583333333344</v>
      </c>
      <c r="D28" s="48">
        <f t="shared" si="10"/>
        <v>84.344166666666666</v>
      </c>
      <c r="E28" s="49">
        <f>SUM($B$17:$D$17)</f>
        <v>2430.4720000000002</v>
      </c>
      <c r="F28" s="47">
        <f t="shared" si="14"/>
        <v>20925.93</v>
      </c>
      <c r="G28" s="50">
        <f>$G$17</f>
        <v>11412.79</v>
      </c>
      <c r="H28" s="51">
        <f t="shared" si="11"/>
        <v>1012.13</v>
      </c>
      <c r="I28" s="47">
        <f t="shared" si="17"/>
        <v>274.2</v>
      </c>
      <c r="J28" s="52">
        <f>SUM($F$28:$I$28)</f>
        <v>33625.049999999996</v>
      </c>
      <c r="K28" s="56"/>
      <c r="L28" s="54"/>
      <c r="M28" s="42"/>
      <c r="O28" s="8"/>
    </row>
    <row r="29" spans="1:15" ht="14.1" customHeight="1" x14ac:dyDescent="0.2">
      <c r="A29" s="45"/>
      <c r="B29" s="47"/>
      <c r="C29" s="59"/>
      <c r="D29" s="60"/>
      <c r="E29" s="61"/>
      <c r="F29" s="47"/>
      <c r="G29" s="62"/>
      <c r="H29" s="63"/>
      <c r="I29" s="59"/>
      <c r="J29" s="64"/>
      <c r="K29" s="56"/>
      <c r="L29" s="65"/>
      <c r="M29" s="42"/>
      <c r="O29" s="8"/>
    </row>
    <row r="30" spans="1:15" ht="14.1" customHeight="1" x14ac:dyDescent="0.2">
      <c r="A30" s="66" t="s">
        <v>70</v>
      </c>
      <c r="B30" s="67" t="s">
        <v>1</v>
      </c>
      <c r="C30" s="67" t="s">
        <v>71</v>
      </c>
      <c r="D30" s="67" t="s">
        <v>72</v>
      </c>
      <c r="E30" s="67" t="s">
        <v>37</v>
      </c>
      <c r="F30" s="67" t="s">
        <v>1</v>
      </c>
      <c r="G30" s="67" t="s">
        <v>71</v>
      </c>
      <c r="H30" s="67" t="s">
        <v>72</v>
      </c>
      <c r="I30" s="67" t="s">
        <v>73</v>
      </c>
      <c r="J30" s="67" t="s">
        <v>37</v>
      </c>
      <c r="K30" s="67" t="s">
        <v>74</v>
      </c>
      <c r="L30" s="67" t="s">
        <v>75</v>
      </c>
      <c r="M30" s="42"/>
      <c r="O30" s="8"/>
    </row>
    <row r="31" spans="1:15" ht="14.1" customHeight="1" x14ac:dyDescent="0.2">
      <c r="A31" s="66" t="s">
        <v>103</v>
      </c>
      <c r="B31" s="67" t="s">
        <v>77</v>
      </c>
      <c r="C31" s="67" t="s">
        <v>77</v>
      </c>
      <c r="D31" s="67" t="s">
        <v>77</v>
      </c>
      <c r="E31" s="67" t="s">
        <v>77</v>
      </c>
      <c r="F31" s="67" t="s">
        <v>78</v>
      </c>
      <c r="G31" s="67" t="s">
        <v>78</v>
      </c>
      <c r="H31" s="67" t="s">
        <v>78</v>
      </c>
      <c r="I31" s="67" t="s">
        <v>78</v>
      </c>
      <c r="J31" s="67" t="s">
        <v>78</v>
      </c>
      <c r="K31" s="67">
        <f>K3</f>
        <v>2020</v>
      </c>
      <c r="L31" s="67" t="s">
        <v>79</v>
      </c>
      <c r="M31" s="42"/>
      <c r="O31" s="8"/>
    </row>
    <row r="32" spans="1:15" ht="14.1" customHeight="1" x14ac:dyDescent="0.2">
      <c r="A32" s="45" t="s">
        <v>104</v>
      </c>
      <c r="B32" s="46">
        <f>$F$32/15</f>
        <v>1220.3660000000002</v>
      </c>
      <c r="C32" s="47">
        <f>$G$32/12</f>
        <v>794.16583333333335</v>
      </c>
      <c r="D32" s="48">
        <f>$H$4/12</f>
        <v>84.344166666666666</v>
      </c>
      <c r="E32" s="49">
        <f>SUM($B$32:$D$32)</f>
        <v>2098.8760000000002</v>
      </c>
      <c r="F32" s="47">
        <v>18305.490000000002</v>
      </c>
      <c r="G32" s="50">
        <v>9529.99</v>
      </c>
      <c r="H32" s="51">
        <f>$D$4*12</f>
        <v>1012.13</v>
      </c>
      <c r="I32" s="47">
        <v>548.37</v>
      </c>
      <c r="J32" s="52">
        <f>SUM($F$32:$I$32)</f>
        <v>29395.980000000003</v>
      </c>
      <c r="K32" s="68">
        <v>27.68</v>
      </c>
      <c r="L32" s="54">
        <v>0</v>
      </c>
      <c r="M32" s="42"/>
      <c r="O32" s="8"/>
    </row>
    <row r="33" spans="1:15" ht="14.1" customHeight="1" x14ac:dyDescent="0.2">
      <c r="A33" s="45" t="s">
        <v>105</v>
      </c>
      <c r="B33" s="46">
        <f t="shared" ref="B33:B55" si="19">$F$32/15</f>
        <v>1220.3660000000002</v>
      </c>
      <c r="C33" s="47">
        <f>$G$33/12</f>
        <v>670.46916666666664</v>
      </c>
      <c r="D33" s="48">
        <f t="shared" ref="D33:D55" si="20">$H$4/12</f>
        <v>84.344166666666666</v>
      </c>
      <c r="E33" s="49">
        <f>SUM($B$33:$D$33)</f>
        <v>1975.1793333333335</v>
      </c>
      <c r="F33" s="47">
        <f>$F$32</f>
        <v>18305.490000000002</v>
      </c>
      <c r="G33" s="50">
        <v>8045.63</v>
      </c>
      <c r="H33" s="51">
        <f t="shared" ref="H33:H55" si="21">$D$4*12</f>
        <v>1012.13</v>
      </c>
      <c r="I33" s="47">
        <f>$I$32</f>
        <v>548.37</v>
      </c>
      <c r="J33" s="52">
        <f>SUM($F$33:$I$33)</f>
        <v>27911.620000000003</v>
      </c>
      <c r="K33" s="56"/>
      <c r="L33" s="54"/>
      <c r="M33" s="42"/>
      <c r="O33" s="8"/>
    </row>
    <row r="34" spans="1:15" ht="14.1" customHeight="1" x14ac:dyDescent="0.2">
      <c r="A34" s="45" t="s">
        <v>106</v>
      </c>
      <c r="B34" s="46">
        <f t="shared" si="19"/>
        <v>1220.3660000000002</v>
      </c>
      <c r="C34" s="47">
        <f>$G$34/12</f>
        <v>616.2791666666667</v>
      </c>
      <c r="D34" s="48">
        <f t="shared" si="20"/>
        <v>84.344166666666666</v>
      </c>
      <c r="E34" s="49">
        <f>SUM($B$34:$D$34)</f>
        <v>1920.9893333333337</v>
      </c>
      <c r="F34" s="47">
        <f t="shared" ref="F34:F55" si="22">$F$32</f>
        <v>18305.490000000002</v>
      </c>
      <c r="G34" s="50">
        <v>7395.35</v>
      </c>
      <c r="H34" s="51">
        <f t="shared" si="21"/>
        <v>1012.13</v>
      </c>
      <c r="I34" s="47">
        <f t="shared" ref="I34:I35" si="23">$I$32</f>
        <v>548.37</v>
      </c>
      <c r="J34" s="52">
        <f>SUM($F$34:$I$34)</f>
        <v>27261.340000000004</v>
      </c>
      <c r="K34" s="56"/>
      <c r="L34" s="54"/>
      <c r="M34" s="42"/>
      <c r="O34" s="8"/>
    </row>
    <row r="35" spans="1:15" ht="14.1" customHeight="1" x14ac:dyDescent="0.2">
      <c r="A35" s="45" t="s">
        <v>107</v>
      </c>
      <c r="B35" s="46">
        <f t="shared" si="19"/>
        <v>1220.3660000000002</v>
      </c>
      <c r="C35" s="47">
        <f t="shared" ref="C35:C37" si="24">$G$34/12</f>
        <v>616.2791666666667</v>
      </c>
      <c r="D35" s="48">
        <f t="shared" si="20"/>
        <v>84.344166666666666</v>
      </c>
      <c r="E35" s="49">
        <f t="shared" ref="E35:E37" si="25">SUM($B$34:$D$34)</f>
        <v>1920.9893333333337</v>
      </c>
      <c r="F35" s="47">
        <f t="shared" si="22"/>
        <v>18305.490000000002</v>
      </c>
      <c r="G35" s="50">
        <f>$G$34</f>
        <v>7395.35</v>
      </c>
      <c r="H35" s="51">
        <f t="shared" si="21"/>
        <v>1012.13</v>
      </c>
      <c r="I35" s="47">
        <f t="shared" si="23"/>
        <v>548.37</v>
      </c>
      <c r="J35" s="52">
        <f>SUM($F$34:$I$34)</f>
        <v>27261.340000000004</v>
      </c>
      <c r="K35" s="56"/>
      <c r="L35" s="54"/>
      <c r="M35" s="42"/>
      <c r="O35" s="8"/>
    </row>
    <row r="36" spans="1:15" ht="14.1" customHeight="1" x14ac:dyDescent="0.2">
      <c r="A36" s="45" t="s">
        <v>108</v>
      </c>
      <c r="B36" s="46">
        <f t="shared" si="19"/>
        <v>1220.3660000000002</v>
      </c>
      <c r="C36" s="47">
        <f t="shared" si="24"/>
        <v>616.2791666666667</v>
      </c>
      <c r="D36" s="48">
        <f t="shared" si="20"/>
        <v>84.344166666666666</v>
      </c>
      <c r="E36" s="49">
        <f t="shared" si="25"/>
        <v>1920.9893333333337</v>
      </c>
      <c r="F36" s="47">
        <f t="shared" si="22"/>
        <v>18305.490000000002</v>
      </c>
      <c r="G36" s="50">
        <f t="shared" ref="G36" si="26">$G$34</f>
        <v>7395.35</v>
      </c>
      <c r="H36" s="51">
        <f t="shared" si="21"/>
        <v>1012.13</v>
      </c>
      <c r="I36" s="47">
        <f>$I$17</f>
        <v>365.59</v>
      </c>
      <c r="J36" s="52">
        <f>SUM($F$36:$I$36)</f>
        <v>27078.560000000005</v>
      </c>
      <c r="K36" s="56"/>
      <c r="L36" s="54"/>
      <c r="M36" s="42"/>
      <c r="O36" s="8"/>
    </row>
    <row r="37" spans="1:15" ht="14.1" customHeight="1" x14ac:dyDescent="0.2">
      <c r="A37" s="45" t="s">
        <v>109</v>
      </c>
      <c r="B37" s="46">
        <f t="shared" si="19"/>
        <v>1220.3660000000002</v>
      </c>
      <c r="C37" s="47">
        <f t="shared" si="24"/>
        <v>616.2791666666667</v>
      </c>
      <c r="D37" s="48">
        <f t="shared" si="20"/>
        <v>84.344166666666666</v>
      </c>
      <c r="E37" s="49">
        <f t="shared" si="25"/>
        <v>1920.9893333333337</v>
      </c>
      <c r="F37" s="47">
        <f t="shared" si="22"/>
        <v>18305.490000000002</v>
      </c>
      <c r="G37" s="50">
        <f>$G$34</f>
        <v>7395.35</v>
      </c>
      <c r="H37" s="51">
        <f t="shared" si="21"/>
        <v>1012.13</v>
      </c>
      <c r="I37" s="47">
        <f>$I$36</f>
        <v>365.59</v>
      </c>
      <c r="J37" s="52">
        <f>SUM($F$36:$I$36)</f>
        <v>27078.560000000005</v>
      </c>
      <c r="K37" s="56"/>
      <c r="L37" s="54"/>
      <c r="M37" s="42"/>
      <c r="O37" s="8"/>
    </row>
    <row r="38" spans="1:15" ht="14.1" customHeight="1" x14ac:dyDescent="0.2">
      <c r="A38" s="45" t="s">
        <v>110</v>
      </c>
      <c r="B38" s="46">
        <f t="shared" si="19"/>
        <v>1220.3660000000002</v>
      </c>
      <c r="C38" s="47">
        <f>$G$38/12</f>
        <v>492.59</v>
      </c>
      <c r="D38" s="48">
        <f t="shared" si="20"/>
        <v>84.344166666666666</v>
      </c>
      <c r="E38" s="49">
        <f>SUM($B$38:$D$38)</f>
        <v>1797.3001666666669</v>
      </c>
      <c r="F38" s="47">
        <f t="shared" si="22"/>
        <v>18305.490000000002</v>
      </c>
      <c r="G38" s="50">
        <v>5911.08</v>
      </c>
      <c r="H38" s="51">
        <f t="shared" si="21"/>
        <v>1012.13</v>
      </c>
      <c r="I38" s="47">
        <f>$I$36</f>
        <v>365.59</v>
      </c>
      <c r="J38" s="52">
        <f>SUM($F$38:$I$38)</f>
        <v>25594.29</v>
      </c>
      <c r="K38" s="56"/>
      <c r="L38" s="54"/>
      <c r="M38" s="42"/>
      <c r="O38" s="8"/>
    </row>
    <row r="39" spans="1:15" ht="14.1" customHeight="1" x14ac:dyDescent="0.2">
      <c r="A39" s="45" t="s">
        <v>111</v>
      </c>
      <c r="B39" s="46">
        <f t="shared" si="19"/>
        <v>1220.3660000000002</v>
      </c>
      <c r="C39" s="47">
        <f t="shared" ref="C39:C52" si="27">$G$38/12</f>
        <v>492.59</v>
      </c>
      <c r="D39" s="48">
        <f t="shared" si="20"/>
        <v>84.344166666666666</v>
      </c>
      <c r="E39" s="49">
        <f t="shared" ref="E39:E52" si="28">SUM($B$38:$D$38)</f>
        <v>1797.3001666666669</v>
      </c>
      <c r="F39" s="47">
        <f t="shared" si="22"/>
        <v>18305.490000000002</v>
      </c>
      <c r="G39" s="50">
        <f>$G$38</f>
        <v>5911.08</v>
      </c>
      <c r="H39" s="51">
        <f t="shared" si="21"/>
        <v>1012.13</v>
      </c>
      <c r="I39" s="47">
        <f>$I$32</f>
        <v>548.37</v>
      </c>
      <c r="J39" s="52">
        <f>SUM($F$39:$I$39)</f>
        <v>25777.07</v>
      </c>
      <c r="K39" s="56"/>
      <c r="L39" s="54"/>
      <c r="M39" s="42"/>
      <c r="O39" s="8"/>
    </row>
    <row r="40" spans="1:15" ht="14.1" customHeight="1" x14ac:dyDescent="0.2">
      <c r="A40" s="45" t="s">
        <v>112</v>
      </c>
      <c r="B40" s="46">
        <f t="shared" si="19"/>
        <v>1220.3660000000002</v>
      </c>
      <c r="C40" s="47">
        <f t="shared" si="27"/>
        <v>492.59</v>
      </c>
      <c r="D40" s="48">
        <f t="shared" si="20"/>
        <v>84.344166666666666</v>
      </c>
      <c r="E40" s="49">
        <f t="shared" si="28"/>
        <v>1797.3001666666669</v>
      </c>
      <c r="F40" s="47">
        <f t="shared" si="22"/>
        <v>18305.490000000002</v>
      </c>
      <c r="G40" s="50">
        <f t="shared" ref="G40:G52" si="29">$G$38</f>
        <v>5911.08</v>
      </c>
      <c r="H40" s="51">
        <f t="shared" si="21"/>
        <v>1012.13</v>
      </c>
      <c r="I40" s="47">
        <f>$I$32</f>
        <v>548.37</v>
      </c>
      <c r="J40" s="52">
        <f>SUM($F$39:$I$39)</f>
        <v>25777.07</v>
      </c>
      <c r="K40" s="56"/>
      <c r="L40" s="54"/>
      <c r="M40" s="42"/>
      <c r="O40" s="8"/>
    </row>
    <row r="41" spans="1:15" ht="14.1" customHeight="1" x14ac:dyDescent="0.2">
      <c r="A41" s="45" t="s">
        <v>113</v>
      </c>
      <c r="B41" s="46">
        <f t="shared" si="19"/>
        <v>1220.3660000000002</v>
      </c>
      <c r="C41" s="47">
        <f t="shared" si="27"/>
        <v>492.59</v>
      </c>
      <c r="D41" s="48">
        <f t="shared" si="20"/>
        <v>84.344166666666666</v>
      </c>
      <c r="E41" s="49">
        <f t="shared" si="28"/>
        <v>1797.3001666666669</v>
      </c>
      <c r="F41" s="47">
        <f t="shared" si="22"/>
        <v>18305.490000000002</v>
      </c>
      <c r="G41" s="50">
        <f t="shared" si="29"/>
        <v>5911.08</v>
      </c>
      <c r="H41" s="51">
        <f t="shared" si="21"/>
        <v>1012.13</v>
      </c>
      <c r="I41" s="47">
        <f>$I$36</f>
        <v>365.59</v>
      </c>
      <c r="J41" s="52">
        <f>SUM($F$41:$I$41)</f>
        <v>25594.29</v>
      </c>
      <c r="K41" s="56"/>
      <c r="L41" s="54"/>
      <c r="M41" s="42"/>
      <c r="O41" s="8"/>
    </row>
    <row r="42" spans="1:15" ht="14.1" customHeight="1" x14ac:dyDescent="0.2">
      <c r="A42" s="45" t="s">
        <v>114</v>
      </c>
      <c r="B42" s="46">
        <f t="shared" si="19"/>
        <v>1220.3660000000002</v>
      </c>
      <c r="C42" s="47">
        <f t="shared" si="27"/>
        <v>492.59</v>
      </c>
      <c r="D42" s="48">
        <f t="shared" si="20"/>
        <v>84.344166666666666</v>
      </c>
      <c r="E42" s="49">
        <f t="shared" si="28"/>
        <v>1797.3001666666669</v>
      </c>
      <c r="F42" s="47">
        <f t="shared" si="22"/>
        <v>18305.490000000002</v>
      </c>
      <c r="G42" s="50">
        <f t="shared" si="29"/>
        <v>5911.08</v>
      </c>
      <c r="H42" s="51">
        <f t="shared" si="21"/>
        <v>1012.13</v>
      </c>
      <c r="I42" s="47">
        <f>$I$36</f>
        <v>365.59</v>
      </c>
      <c r="J42" s="52">
        <f>SUM($F$41:$I$41)</f>
        <v>25594.29</v>
      </c>
      <c r="K42" s="56"/>
      <c r="L42" s="54"/>
      <c r="M42" s="42"/>
      <c r="O42" s="8"/>
    </row>
    <row r="43" spans="1:15" ht="14.1" customHeight="1" x14ac:dyDescent="0.2">
      <c r="A43" s="45" t="s">
        <v>115</v>
      </c>
      <c r="B43" s="46">
        <f t="shared" si="19"/>
        <v>1220.3660000000002</v>
      </c>
      <c r="C43" s="47">
        <f t="shared" si="27"/>
        <v>492.59</v>
      </c>
      <c r="D43" s="48">
        <f t="shared" si="20"/>
        <v>84.344166666666666</v>
      </c>
      <c r="E43" s="49">
        <f t="shared" si="28"/>
        <v>1797.3001666666669</v>
      </c>
      <c r="F43" s="47">
        <f t="shared" si="22"/>
        <v>18305.490000000002</v>
      </c>
      <c r="G43" s="50">
        <f t="shared" si="29"/>
        <v>5911.08</v>
      </c>
      <c r="H43" s="51">
        <f t="shared" si="21"/>
        <v>1012.13</v>
      </c>
      <c r="I43" s="47">
        <f>$I$4</f>
        <v>274.2</v>
      </c>
      <c r="J43" s="52">
        <f>SUM($F$43:$I$43)</f>
        <v>25502.9</v>
      </c>
      <c r="K43" s="56"/>
      <c r="L43" s="54"/>
      <c r="M43" s="42"/>
      <c r="O43" s="8"/>
    </row>
    <row r="44" spans="1:15" ht="14.1" customHeight="1" x14ac:dyDescent="0.2">
      <c r="A44" s="45" t="s">
        <v>116</v>
      </c>
      <c r="B44" s="46">
        <f t="shared" si="19"/>
        <v>1220.3660000000002</v>
      </c>
      <c r="C44" s="47">
        <f t="shared" si="27"/>
        <v>492.59</v>
      </c>
      <c r="D44" s="48">
        <f t="shared" si="20"/>
        <v>84.344166666666666</v>
      </c>
      <c r="E44" s="49">
        <f t="shared" si="28"/>
        <v>1797.3001666666669</v>
      </c>
      <c r="F44" s="47">
        <f t="shared" si="22"/>
        <v>18305.490000000002</v>
      </c>
      <c r="G44" s="50">
        <f t="shared" si="29"/>
        <v>5911.08</v>
      </c>
      <c r="H44" s="51">
        <f t="shared" si="21"/>
        <v>1012.13</v>
      </c>
      <c r="I44" s="47">
        <f>$I$43</f>
        <v>274.2</v>
      </c>
      <c r="J44" s="52">
        <f t="shared" ref="J44:J45" si="30">SUM($F$43:$I$43)</f>
        <v>25502.9</v>
      </c>
      <c r="K44" s="56"/>
      <c r="L44" s="54"/>
      <c r="M44" s="42"/>
      <c r="O44" s="8"/>
    </row>
    <row r="45" spans="1:15" ht="14.1" customHeight="1" x14ac:dyDescent="0.2">
      <c r="A45" s="45" t="s">
        <v>117</v>
      </c>
      <c r="B45" s="46">
        <f t="shared" si="19"/>
        <v>1220.3660000000002</v>
      </c>
      <c r="C45" s="47">
        <f t="shared" si="27"/>
        <v>492.59</v>
      </c>
      <c r="D45" s="48">
        <f t="shared" si="20"/>
        <v>84.344166666666666</v>
      </c>
      <c r="E45" s="49">
        <f t="shared" si="28"/>
        <v>1797.3001666666669</v>
      </c>
      <c r="F45" s="47">
        <f t="shared" si="22"/>
        <v>18305.490000000002</v>
      </c>
      <c r="G45" s="50">
        <f t="shared" si="29"/>
        <v>5911.08</v>
      </c>
      <c r="H45" s="51">
        <f t="shared" si="21"/>
        <v>1012.13</v>
      </c>
      <c r="I45" s="47">
        <f>$I$43</f>
        <v>274.2</v>
      </c>
      <c r="J45" s="52">
        <f t="shared" si="30"/>
        <v>25502.9</v>
      </c>
      <c r="K45" s="56"/>
      <c r="L45" s="54"/>
      <c r="M45" s="42"/>
      <c r="O45" s="8"/>
    </row>
    <row r="46" spans="1:15" ht="14.1" customHeight="1" x14ac:dyDescent="0.2">
      <c r="A46" s="45" t="s">
        <v>118</v>
      </c>
      <c r="B46" s="46">
        <f t="shared" si="19"/>
        <v>1220.3660000000002</v>
      </c>
      <c r="C46" s="47">
        <f t="shared" si="27"/>
        <v>492.59</v>
      </c>
      <c r="D46" s="48">
        <f t="shared" si="20"/>
        <v>84.344166666666666</v>
      </c>
      <c r="E46" s="49">
        <f t="shared" si="28"/>
        <v>1797.3001666666669</v>
      </c>
      <c r="F46" s="47">
        <f t="shared" si="22"/>
        <v>18305.490000000002</v>
      </c>
      <c r="G46" s="50">
        <f t="shared" si="29"/>
        <v>5911.08</v>
      </c>
      <c r="H46" s="51">
        <f t="shared" si="21"/>
        <v>1012.13</v>
      </c>
      <c r="I46" s="47">
        <f>$I$36</f>
        <v>365.59</v>
      </c>
      <c r="J46" s="52">
        <f>SUM($F$41:$I$41)</f>
        <v>25594.29</v>
      </c>
      <c r="K46" s="56"/>
      <c r="L46" s="54"/>
      <c r="M46" s="42"/>
      <c r="O46" s="8"/>
    </row>
    <row r="47" spans="1:15" ht="14.1" customHeight="1" x14ac:dyDescent="0.2">
      <c r="A47" s="45" t="s">
        <v>119</v>
      </c>
      <c r="B47" s="46">
        <f t="shared" si="19"/>
        <v>1220.3660000000002</v>
      </c>
      <c r="C47" s="47">
        <f t="shared" si="27"/>
        <v>492.59</v>
      </c>
      <c r="D47" s="48">
        <f t="shared" si="20"/>
        <v>84.344166666666666</v>
      </c>
      <c r="E47" s="49">
        <f t="shared" si="28"/>
        <v>1797.3001666666669</v>
      </c>
      <c r="F47" s="47">
        <f t="shared" si="22"/>
        <v>18305.490000000002</v>
      </c>
      <c r="G47" s="50">
        <f t="shared" si="29"/>
        <v>5911.08</v>
      </c>
      <c r="H47" s="51">
        <f t="shared" si="21"/>
        <v>1012.13</v>
      </c>
      <c r="I47" s="47">
        <f>$I$43</f>
        <v>274.2</v>
      </c>
      <c r="J47" s="52">
        <f>SUM($F$43:$I$43)</f>
        <v>25502.9</v>
      </c>
      <c r="K47" s="56"/>
      <c r="L47" s="54"/>
      <c r="M47" s="42"/>
      <c r="O47" s="8"/>
    </row>
    <row r="48" spans="1:15" ht="14.1" customHeight="1" x14ac:dyDescent="0.2">
      <c r="A48" s="45" t="s">
        <v>120</v>
      </c>
      <c r="B48" s="46">
        <f t="shared" si="19"/>
        <v>1220.3660000000002</v>
      </c>
      <c r="C48" s="47">
        <f t="shared" si="27"/>
        <v>492.59</v>
      </c>
      <c r="D48" s="48">
        <f t="shared" si="20"/>
        <v>84.344166666666666</v>
      </c>
      <c r="E48" s="49">
        <f t="shared" si="28"/>
        <v>1797.3001666666669</v>
      </c>
      <c r="F48" s="47">
        <f t="shared" si="22"/>
        <v>18305.490000000002</v>
      </c>
      <c r="G48" s="50">
        <f t="shared" si="29"/>
        <v>5911.08</v>
      </c>
      <c r="H48" s="51">
        <f>$D$4*12</f>
        <v>1012.13</v>
      </c>
      <c r="I48" s="47">
        <f>$I$36</f>
        <v>365.59</v>
      </c>
      <c r="J48" s="52">
        <f>SUM($F$41:$I$41)</f>
        <v>25594.29</v>
      </c>
      <c r="K48" s="56"/>
      <c r="L48" s="54"/>
      <c r="M48" s="42"/>
      <c r="O48" s="8"/>
    </row>
    <row r="49" spans="1:15" ht="14.1" customHeight="1" x14ac:dyDescent="0.2">
      <c r="A49" s="45" t="s">
        <v>121</v>
      </c>
      <c r="B49" s="46">
        <f t="shared" si="19"/>
        <v>1220.3660000000002</v>
      </c>
      <c r="C49" s="47">
        <f t="shared" si="27"/>
        <v>492.59</v>
      </c>
      <c r="D49" s="48">
        <f t="shared" si="20"/>
        <v>84.344166666666666</v>
      </c>
      <c r="E49" s="49">
        <f t="shared" si="28"/>
        <v>1797.3001666666669</v>
      </c>
      <c r="F49" s="47">
        <f t="shared" si="22"/>
        <v>18305.490000000002</v>
      </c>
      <c r="G49" s="50">
        <f t="shared" si="29"/>
        <v>5911.08</v>
      </c>
      <c r="H49" s="51">
        <f t="shared" si="21"/>
        <v>1012.13</v>
      </c>
      <c r="I49" s="47">
        <f>$I$32</f>
        <v>548.37</v>
      </c>
      <c r="J49" s="52">
        <f>SUM($F$49:$I$49)</f>
        <v>25777.07</v>
      </c>
      <c r="K49" s="56"/>
      <c r="L49" s="54"/>
      <c r="M49" s="42"/>
      <c r="O49" s="8"/>
    </row>
    <row r="50" spans="1:15" ht="14.1" customHeight="1" x14ac:dyDescent="0.2">
      <c r="A50" s="45" t="s">
        <v>122</v>
      </c>
      <c r="B50" s="46">
        <f t="shared" si="19"/>
        <v>1220.3660000000002</v>
      </c>
      <c r="C50" s="47">
        <f t="shared" si="27"/>
        <v>492.59</v>
      </c>
      <c r="D50" s="48">
        <f t="shared" si="20"/>
        <v>84.344166666666666</v>
      </c>
      <c r="E50" s="49">
        <f t="shared" si="28"/>
        <v>1797.3001666666669</v>
      </c>
      <c r="F50" s="47">
        <f t="shared" si="22"/>
        <v>18305.490000000002</v>
      </c>
      <c r="G50" s="50">
        <f t="shared" si="29"/>
        <v>5911.08</v>
      </c>
      <c r="H50" s="51">
        <f t="shared" si="21"/>
        <v>1012.13</v>
      </c>
      <c r="I50" s="47">
        <f>$I$36</f>
        <v>365.59</v>
      </c>
      <c r="J50" s="52">
        <f>SUM($F$41:$I$41)</f>
        <v>25594.29</v>
      </c>
      <c r="K50" s="56"/>
      <c r="L50" s="54"/>
      <c r="M50" s="42"/>
      <c r="O50" s="8"/>
    </row>
    <row r="51" spans="1:15" ht="14.1" customHeight="1" x14ac:dyDescent="0.2">
      <c r="A51" s="45" t="s">
        <v>123</v>
      </c>
      <c r="B51" s="46">
        <f t="shared" si="19"/>
        <v>1220.3660000000002</v>
      </c>
      <c r="C51" s="47">
        <f t="shared" si="27"/>
        <v>492.59</v>
      </c>
      <c r="D51" s="48">
        <f t="shared" si="20"/>
        <v>84.344166666666666</v>
      </c>
      <c r="E51" s="49">
        <f t="shared" si="28"/>
        <v>1797.3001666666669</v>
      </c>
      <c r="F51" s="47">
        <f t="shared" si="22"/>
        <v>18305.490000000002</v>
      </c>
      <c r="G51" s="50">
        <f t="shared" si="29"/>
        <v>5911.08</v>
      </c>
      <c r="H51" s="51">
        <f t="shared" si="21"/>
        <v>1012.13</v>
      </c>
      <c r="I51" s="47">
        <f>$I$43</f>
        <v>274.2</v>
      </c>
      <c r="J51" s="52">
        <f>SUM($F$43:$I$43)</f>
        <v>25502.9</v>
      </c>
      <c r="K51" s="56"/>
      <c r="L51" s="54"/>
      <c r="M51" s="42"/>
      <c r="O51" s="8"/>
    </row>
    <row r="52" spans="1:15" ht="14.1" customHeight="1" x14ac:dyDescent="0.2">
      <c r="A52" s="45" t="s">
        <v>124</v>
      </c>
      <c r="B52" s="46">
        <f t="shared" si="19"/>
        <v>1220.3660000000002</v>
      </c>
      <c r="C52" s="47">
        <f t="shared" si="27"/>
        <v>492.59</v>
      </c>
      <c r="D52" s="48">
        <f t="shared" si="20"/>
        <v>84.344166666666666</v>
      </c>
      <c r="E52" s="49">
        <f t="shared" si="28"/>
        <v>1797.3001666666669</v>
      </c>
      <c r="F52" s="47">
        <f t="shared" si="22"/>
        <v>18305.490000000002</v>
      </c>
      <c r="G52" s="50">
        <f t="shared" si="29"/>
        <v>5911.08</v>
      </c>
      <c r="H52" s="51">
        <f t="shared" si="21"/>
        <v>1012.13</v>
      </c>
      <c r="I52" s="47">
        <f>$I$43</f>
        <v>274.2</v>
      </c>
      <c r="J52" s="52">
        <f>SUM($F$43:$I$43)</f>
        <v>25502.9</v>
      </c>
      <c r="K52" s="56"/>
      <c r="L52" s="54"/>
      <c r="M52" s="42"/>
      <c r="O52" s="8"/>
    </row>
    <row r="53" spans="1:15" ht="14.1" customHeight="1" x14ac:dyDescent="0.2">
      <c r="A53" s="45" t="s">
        <v>125</v>
      </c>
      <c r="B53" s="46">
        <f t="shared" si="19"/>
        <v>1220.3660000000002</v>
      </c>
      <c r="C53" s="47">
        <f>$G$34/12</f>
        <v>616.2791666666667</v>
      </c>
      <c r="D53" s="48">
        <f t="shared" si="20"/>
        <v>84.344166666666666</v>
      </c>
      <c r="E53" s="49">
        <f>SUM($B$53:$D$53)</f>
        <v>1920.9893333333337</v>
      </c>
      <c r="F53" s="47">
        <f t="shared" si="22"/>
        <v>18305.490000000002</v>
      </c>
      <c r="G53" s="50">
        <f>$G$34</f>
        <v>7395.35</v>
      </c>
      <c r="H53" s="51">
        <f t="shared" si="21"/>
        <v>1012.13</v>
      </c>
      <c r="I53" s="47">
        <f>$I$36</f>
        <v>365.59</v>
      </c>
      <c r="J53" s="52">
        <f>SUM($F$36:$I$36)</f>
        <v>27078.560000000005</v>
      </c>
      <c r="K53" s="56"/>
      <c r="L53" s="54"/>
      <c r="M53" s="42"/>
      <c r="O53" s="8"/>
    </row>
    <row r="54" spans="1:15" ht="14.1" customHeight="1" x14ac:dyDescent="0.2">
      <c r="A54" s="45" t="s">
        <v>126</v>
      </c>
      <c r="B54" s="46">
        <f t="shared" si="19"/>
        <v>1220.3660000000002</v>
      </c>
      <c r="C54" s="47">
        <f>$G$34/12</f>
        <v>616.2791666666667</v>
      </c>
      <c r="D54" s="48">
        <f t="shared" si="20"/>
        <v>84.344166666666666</v>
      </c>
      <c r="E54" s="49">
        <f>SUM($B$53:$D$53)</f>
        <v>1920.9893333333337</v>
      </c>
      <c r="F54" s="47">
        <f t="shared" si="22"/>
        <v>18305.490000000002</v>
      </c>
      <c r="G54" s="50">
        <f>$G$34</f>
        <v>7395.35</v>
      </c>
      <c r="H54" s="51">
        <f t="shared" si="21"/>
        <v>1012.13</v>
      </c>
      <c r="I54" s="47">
        <f>$I$43</f>
        <v>274.2</v>
      </c>
      <c r="J54" s="52">
        <f>SUM($F$54:$I$54)</f>
        <v>26987.170000000006</v>
      </c>
      <c r="K54" s="56"/>
      <c r="L54" s="54"/>
      <c r="M54" s="42"/>
      <c r="O54" s="8"/>
    </row>
    <row r="55" spans="1:15" ht="14.1" customHeight="1" x14ac:dyDescent="0.2">
      <c r="A55" s="45" t="s">
        <v>127</v>
      </c>
      <c r="B55" s="46">
        <f t="shared" si="19"/>
        <v>1220.3660000000002</v>
      </c>
      <c r="C55" s="47">
        <f>$G$38/12</f>
        <v>492.59</v>
      </c>
      <c r="D55" s="48">
        <f t="shared" si="20"/>
        <v>84.344166666666666</v>
      </c>
      <c r="E55" s="49">
        <f>SUM($B$38:$D$38)</f>
        <v>1797.3001666666669</v>
      </c>
      <c r="F55" s="47">
        <f t="shared" si="22"/>
        <v>18305.490000000002</v>
      </c>
      <c r="G55" s="50">
        <f>$G$38</f>
        <v>5911.08</v>
      </c>
      <c r="H55" s="51">
        <f t="shared" si="21"/>
        <v>1012.13</v>
      </c>
      <c r="I55" s="47" t="s">
        <v>235</v>
      </c>
      <c r="J55" s="52">
        <f>SUM($F$43:$I$43)</f>
        <v>25502.9</v>
      </c>
      <c r="K55" s="56"/>
      <c r="L55" s="54"/>
      <c r="M55" s="42"/>
      <c r="O55" s="8"/>
    </row>
    <row r="56" spans="1:15" ht="14.1" customHeight="1" x14ac:dyDescent="0.2">
      <c r="A56" s="45"/>
      <c r="B56" s="59"/>
      <c r="C56" s="59"/>
      <c r="D56" s="60"/>
      <c r="E56" s="61"/>
      <c r="F56" s="47"/>
      <c r="G56" s="62"/>
      <c r="H56" s="63"/>
      <c r="I56" s="59"/>
      <c r="J56" s="64"/>
      <c r="K56" s="56"/>
      <c r="L56" s="65"/>
      <c r="M56" s="42"/>
      <c r="O56" s="8"/>
    </row>
    <row r="57" spans="1:15" ht="14.1" customHeight="1" x14ac:dyDescent="0.2">
      <c r="A57" s="66" t="s">
        <v>70</v>
      </c>
      <c r="B57" s="67" t="s">
        <v>1</v>
      </c>
      <c r="C57" s="67" t="s">
        <v>71</v>
      </c>
      <c r="D57" s="67" t="s">
        <v>72</v>
      </c>
      <c r="E57" s="67" t="s">
        <v>37</v>
      </c>
      <c r="F57" s="67" t="s">
        <v>1</v>
      </c>
      <c r="G57" s="67" t="s">
        <v>71</v>
      </c>
      <c r="H57" s="67" t="s">
        <v>72</v>
      </c>
      <c r="I57" s="67" t="s">
        <v>73</v>
      </c>
      <c r="J57" s="67" t="s">
        <v>37</v>
      </c>
      <c r="K57" s="67" t="s">
        <v>74</v>
      </c>
      <c r="L57" s="67" t="s">
        <v>75</v>
      </c>
      <c r="M57" s="42"/>
      <c r="O57" s="8"/>
    </row>
    <row r="58" spans="1:15" ht="14.1" customHeight="1" x14ac:dyDescent="0.2">
      <c r="A58" s="66" t="s">
        <v>128</v>
      </c>
      <c r="B58" s="67" t="s">
        <v>77</v>
      </c>
      <c r="C58" s="67" t="s">
        <v>77</v>
      </c>
      <c r="D58" s="67" t="s">
        <v>77</v>
      </c>
      <c r="E58" s="67" t="s">
        <v>77</v>
      </c>
      <c r="F58" s="67" t="s">
        <v>78</v>
      </c>
      <c r="G58" s="67" t="s">
        <v>78</v>
      </c>
      <c r="H58" s="67" t="s">
        <v>78</v>
      </c>
      <c r="I58" s="67" t="s">
        <v>78</v>
      </c>
      <c r="J58" s="67" t="s">
        <v>78</v>
      </c>
      <c r="K58" s="67">
        <f>K3</f>
        <v>2020</v>
      </c>
      <c r="L58" s="67" t="s">
        <v>79</v>
      </c>
      <c r="M58" s="42"/>
      <c r="O58" s="8"/>
    </row>
    <row r="59" spans="1:15" ht="14.1" customHeight="1" x14ac:dyDescent="0.2">
      <c r="A59" s="45" t="s">
        <v>129</v>
      </c>
      <c r="B59" s="46">
        <f>$F$59/15</f>
        <v>1067.5620000000001</v>
      </c>
      <c r="C59" s="47">
        <f>$G$59/12</f>
        <v>335.71250000000003</v>
      </c>
      <c r="D59" s="48">
        <f>$H$4/12</f>
        <v>84.344166666666666</v>
      </c>
      <c r="E59" s="49">
        <f>SUM($B$59:$D$59)</f>
        <v>1487.618666666667</v>
      </c>
      <c r="F59" s="47">
        <v>16013.43</v>
      </c>
      <c r="G59" s="50">
        <v>4028.55</v>
      </c>
      <c r="H59" s="51">
        <f>$D$4*12</f>
        <v>1012.13</v>
      </c>
      <c r="I59" s="47">
        <f>$I$32</f>
        <v>548.37</v>
      </c>
      <c r="J59" s="52">
        <f>SUM($F$59:$I$59)</f>
        <v>21602.48</v>
      </c>
      <c r="K59" s="69">
        <v>27.68</v>
      </c>
      <c r="L59" s="54">
        <v>0</v>
      </c>
      <c r="M59" s="42"/>
      <c r="O59" s="8"/>
    </row>
    <row r="60" spans="1:15" ht="14.1" customHeight="1" x14ac:dyDescent="0.2">
      <c r="A60" s="45" t="s">
        <v>130</v>
      </c>
      <c r="B60" s="46">
        <f t="shared" ref="B60:B75" si="31">$F$59/15</f>
        <v>1067.5620000000001</v>
      </c>
      <c r="C60" s="47">
        <f t="shared" ref="C60:C75" si="32">$G$59/12</f>
        <v>335.71250000000003</v>
      </c>
      <c r="D60" s="48">
        <f t="shared" ref="D60:D75" si="33">$H$4/12</f>
        <v>84.344166666666666</v>
      </c>
      <c r="E60" s="49">
        <f t="shared" ref="E60:E75" si="34">SUM($B$59:$D$59)</f>
        <v>1487.618666666667</v>
      </c>
      <c r="F60" s="47">
        <f>$F$59</f>
        <v>16013.43</v>
      </c>
      <c r="G60" s="50">
        <f>$G$59</f>
        <v>4028.55</v>
      </c>
      <c r="H60" s="51">
        <f t="shared" ref="H60:H75" si="35">$D$4*12</f>
        <v>1012.13</v>
      </c>
      <c r="I60" s="47">
        <f>$I$32</f>
        <v>548.37</v>
      </c>
      <c r="J60" s="52">
        <f>SUM($F$59:$I$59)</f>
        <v>21602.48</v>
      </c>
      <c r="K60" s="70" t="s">
        <v>74</v>
      </c>
      <c r="L60" s="71" t="s">
        <v>75</v>
      </c>
      <c r="M60" s="42"/>
      <c r="O60" s="8"/>
    </row>
    <row r="61" spans="1:15" ht="14.1" customHeight="1" x14ac:dyDescent="0.2">
      <c r="A61" s="45" t="s">
        <v>131</v>
      </c>
      <c r="B61" s="46">
        <f t="shared" si="31"/>
        <v>1067.5620000000001</v>
      </c>
      <c r="C61" s="47">
        <f t="shared" si="32"/>
        <v>335.71250000000003</v>
      </c>
      <c r="D61" s="48">
        <f t="shared" si="33"/>
        <v>84.344166666666666</v>
      </c>
      <c r="E61" s="49">
        <f t="shared" si="34"/>
        <v>1487.618666666667</v>
      </c>
      <c r="F61" s="47">
        <f t="shared" ref="F61:F75" si="36">$F$59</f>
        <v>16013.43</v>
      </c>
      <c r="G61" s="50">
        <f t="shared" ref="G61:G75" si="37">$G$59</f>
        <v>4028.55</v>
      </c>
      <c r="H61" s="51">
        <f t="shared" si="35"/>
        <v>1012.13</v>
      </c>
      <c r="I61" s="47">
        <f>$I$32</f>
        <v>548.37</v>
      </c>
      <c r="J61" s="52">
        <f>SUM($F$59:$I$59)</f>
        <v>21602.48</v>
      </c>
      <c r="K61" s="70">
        <f>K3</f>
        <v>2020</v>
      </c>
      <c r="L61" s="71" t="s">
        <v>79</v>
      </c>
      <c r="M61" s="42"/>
      <c r="O61" s="8"/>
    </row>
    <row r="62" spans="1:15" ht="14.1" customHeight="1" x14ac:dyDescent="0.2">
      <c r="A62" s="45" t="s">
        <v>132</v>
      </c>
      <c r="B62" s="46">
        <f t="shared" si="31"/>
        <v>1067.5620000000001</v>
      </c>
      <c r="C62" s="47">
        <f t="shared" si="32"/>
        <v>335.71250000000003</v>
      </c>
      <c r="D62" s="48">
        <f t="shared" si="33"/>
        <v>84.344166666666666</v>
      </c>
      <c r="E62" s="49">
        <f t="shared" si="34"/>
        <v>1487.618666666667</v>
      </c>
      <c r="F62" s="47">
        <f t="shared" si="36"/>
        <v>16013.43</v>
      </c>
      <c r="G62" s="50">
        <f t="shared" si="37"/>
        <v>4028.55</v>
      </c>
      <c r="H62" s="51">
        <f t="shared" si="35"/>
        <v>1012.13</v>
      </c>
      <c r="I62" s="47">
        <f>$I$17</f>
        <v>365.59</v>
      </c>
      <c r="J62" s="52">
        <f>SUM($F$62:$I$62)</f>
        <v>21419.7</v>
      </c>
      <c r="K62" s="72">
        <v>18.489999999999998</v>
      </c>
      <c r="L62" s="54">
        <v>0</v>
      </c>
      <c r="M62" s="42"/>
      <c r="O62" s="8"/>
    </row>
    <row r="63" spans="1:15" ht="14.1" customHeight="1" x14ac:dyDescent="0.2">
      <c r="A63" s="45" t="s">
        <v>133</v>
      </c>
      <c r="B63" s="46">
        <f t="shared" si="31"/>
        <v>1067.5620000000001</v>
      </c>
      <c r="C63" s="47">
        <f t="shared" si="32"/>
        <v>335.71250000000003</v>
      </c>
      <c r="D63" s="48">
        <f t="shared" si="33"/>
        <v>84.344166666666666</v>
      </c>
      <c r="E63" s="49">
        <f t="shared" si="34"/>
        <v>1487.618666666667</v>
      </c>
      <c r="F63" s="47">
        <f t="shared" si="36"/>
        <v>16013.43</v>
      </c>
      <c r="G63" s="50">
        <f t="shared" si="37"/>
        <v>4028.55</v>
      </c>
      <c r="H63" s="51">
        <f t="shared" si="35"/>
        <v>1012.13</v>
      </c>
      <c r="I63" s="47">
        <f>$I$62</f>
        <v>365.59</v>
      </c>
      <c r="J63" s="52">
        <f>SUM($F$62:$I$62)</f>
        <v>21419.7</v>
      </c>
      <c r="K63" s="56"/>
      <c r="L63" s="54"/>
      <c r="M63" s="42"/>
      <c r="O63" s="8"/>
    </row>
    <row r="64" spans="1:15" ht="14.1" customHeight="1" x14ac:dyDescent="0.2">
      <c r="A64" s="45" t="s">
        <v>134</v>
      </c>
      <c r="B64" s="46">
        <f t="shared" si="31"/>
        <v>1067.5620000000001</v>
      </c>
      <c r="C64" s="47">
        <f t="shared" si="32"/>
        <v>335.71250000000003</v>
      </c>
      <c r="D64" s="48">
        <f t="shared" si="33"/>
        <v>84.344166666666666</v>
      </c>
      <c r="E64" s="49">
        <f t="shared" si="34"/>
        <v>1487.618666666667</v>
      </c>
      <c r="F64" s="47">
        <f t="shared" si="36"/>
        <v>16013.43</v>
      </c>
      <c r="G64" s="50">
        <f t="shared" si="37"/>
        <v>4028.55</v>
      </c>
      <c r="H64" s="51">
        <f t="shared" si="35"/>
        <v>1012.13</v>
      </c>
      <c r="I64" s="47">
        <f>$I$62</f>
        <v>365.59</v>
      </c>
      <c r="J64" s="52">
        <f>SUM($F$62:$I$62)</f>
        <v>21419.7</v>
      </c>
      <c r="K64" s="56"/>
      <c r="L64" s="54"/>
      <c r="M64" s="42"/>
      <c r="O64" s="8"/>
    </row>
    <row r="65" spans="1:15" ht="14.1" customHeight="1" x14ac:dyDescent="0.2">
      <c r="A65" s="45" t="s">
        <v>135</v>
      </c>
      <c r="B65" s="46">
        <f t="shared" si="31"/>
        <v>1067.5620000000001</v>
      </c>
      <c r="C65" s="47">
        <f t="shared" si="32"/>
        <v>335.71250000000003</v>
      </c>
      <c r="D65" s="48">
        <f t="shared" si="33"/>
        <v>84.344166666666666</v>
      </c>
      <c r="E65" s="49">
        <f t="shared" si="34"/>
        <v>1487.618666666667</v>
      </c>
      <c r="F65" s="47">
        <f t="shared" si="36"/>
        <v>16013.43</v>
      </c>
      <c r="G65" s="50">
        <f t="shared" si="37"/>
        <v>4028.55</v>
      </c>
      <c r="H65" s="51">
        <f t="shared" si="35"/>
        <v>1012.13</v>
      </c>
      <c r="I65" s="47">
        <f>$I$32</f>
        <v>548.37</v>
      </c>
      <c r="J65" s="52">
        <f>SUM($F$59:$I$59)</f>
        <v>21602.48</v>
      </c>
      <c r="K65" s="56"/>
      <c r="L65" s="54"/>
      <c r="M65" s="42"/>
      <c r="O65" s="8"/>
    </row>
    <row r="66" spans="1:15" ht="14.1" customHeight="1" x14ac:dyDescent="0.2">
      <c r="A66" s="45" t="s">
        <v>136</v>
      </c>
      <c r="B66" s="46">
        <f t="shared" si="31"/>
        <v>1067.5620000000001</v>
      </c>
      <c r="C66" s="47">
        <f t="shared" si="32"/>
        <v>335.71250000000003</v>
      </c>
      <c r="D66" s="48">
        <f t="shared" si="33"/>
        <v>84.344166666666666</v>
      </c>
      <c r="E66" s="49">
        <f t="shared" si="34"/>
        <v>1487.618666666667</v>
      </c>
      <c r="F66" s="47">
        <f t="shared" si="36"/>
        <v>16013.43</v>
      </c>
      <c r="G66" s="50">
        <f t="shared" si="37"/>
        <v>4028.55</v>
      </c>
      <c r="H66" s="51">
        <f t="shared" si="35"/>
        <v>1012.13</v>
      </c>
      <c r="I66" s="47">
        <f>$I$62</f>
        <v>365.59</v>
      </c>
      <c r="J66" s="52">
        <f>SUM($F$62:$I$62)</f>
        <v>21419.7</v>
      </c>
      <c r="K66" s="56"/>
      <c r="L66" s="54"/>
      <c r="M66" s="42"/>
      <c r="O66" s="8"/>
    </row>
    <row r="67" spans="1:15" ht="14.1" customHeight="1" x14ac:dyDescent="0.2">
      <c r="A67" s="45" t="s">
        <v>137</v>
      </c>
      <c r="B67" s="46">
        <f t="shared" si="31"/>
        <v>1067.5620000000001</v>
      </c>
      <c r="C67" s="47">
        <f t="shared" si="32"/>
        <v>335.71250000000003</v>
      </c>
      <c r="D67" s="48">
        <f t="shared" si="33"/>
        <v>84.344166666666666</v>
      </c>
      <c r="E67" s="49">
        <f t="shared" si="34"/>
        <v>1487.618666666667</v>
      </c>
      <c r="F67" s="47">
        <f t="shared" si="36"/>
        <v>16013.43</v>
      </c>
      <c r="G67" s="50">
        <f t="shared" si="37"/>
        <v>4028.55</v>
      </c>
      <c r="H67" s="51">
        <f t="shared" si="35"/>
        <v>1012.13</v>
      </c>
      <c r="I67" s="47">
        <f>$I$32</f>
        <v>548.37</v>
      </c>
      <c r="J67" s="52">
        <f>SUM($F$59:$I$59)</f>
        <v>21602.48</v>
      </c>
      <c r="K67" s="56"/>
      <c r="L67" s="54"/>
      <c r="M67" s="42"/>
      <c r="O67" s="8"/>
    </row>
    <row r="68" spans="1:15" ht="14.1" customHeight="1" x14ac:dyDescent="0.2">
      <c r="A68" s="45" t="s">
        <v>138</v>
      </c>
      <c r="B68" s="46">
        <f t="shared" si="31"/>
        <v>1067.5620000000001</v>
      </c>
      <c r="C68" s="47">
        <f t="shared" si="32"/>
        <v>335.71250000000003</v>
      </c>
      <c r="D68" s="48">
        <f t="shared" si="33"/>
        <v>84.344166666666666</v>
      </c>
      <c r="E68" s="49">
        <f t="shared" si="34"/>
        <v>1487.618666666667</v>
      </c>
      <c r="F68" s="47">
        <f t="shared" si="36"/>
        <v>16013.43</v>
      </c>
      <c r="G68" s="50">
        <f t="shared" si="37"/>
        <v>4028.55</v>
      </c>
      <c r="H68" s="51">
        <f t="shared" si="35"/>
        <v>1012.13</v>
      </c>
      <c r="I68" s="47">
        <f>$I$62</f>
        <v>365.59</v>
      </c>
      <c r="J68" s="52">
        <f>SUM($F$62:$I$62)</f>
        <v>21419.7</v>
      </c>
      <c r="K68" s="56"/>
      <c r="L68" s="54"/>
      <c r="M68" s="42"/>
      <c r="O68" s="8"/>
    </row>
    <row r="69" spans="1:15" ht="14.1" customHeight="1" x14ac:dyDescent="0.2">
      <c r="A69" s="45" t="s">
        <v>139</v>
      </c>
      <c r="B69" s="46">
        <f t="shared" si="31"/>
        <v>1067.5620000000001</v>
      </c>
      <c r="C69" s="47">
        <f t="shared" si="32"/>
        <v>335.71250000000003</v>
      </c>
      <c r="D69" s="48">
        <f t="shared" si="33"/>
        <v>84.344166666666666</v>
      </c>
      <c r="E69" s="49">
        <f t="shared" si="34"/>
        <v>1487.618666666667</v>
      </c>
      <c r="F69" s="47">
        <f t="shared" si="36"/>
        <v>16013.43</v>
      </c>
      <c r="G69" s="50">
        <f t="shared" si="37"/>
        <v>4028.55</v>
      </c>
      <c r="H69" s="51">
        <f t="shared" si="35"/>
        <v>1012.13</v>
      </c>
      <c r="I69" s="47">
        <f>$I$62</f>
        <v>365.59</v>
      </c>
      <c r="J69" s="52">
        <f>SUM($F$62:$I$62)</f>
        <v>21419.7</v>
      </c>
      <c r="K69" s="56"/>
      <c r="L69" s="54"/>
      <c r="M69" s="42"/>
      <c r="O69" s="8"/>
    </row>
    <row r="70" spans="1:15" ht="14.1" customHeight="1" x14ac:dyDescent="0.2">
      <c r="A70" s="45" t="s">
        <v>140</v>
      </c>
      <c r="B70" s="46">
        <f t="shared" si="31"/>
        <v>1067.5620000000001</v>
      </c>
      <c r="C70" s="47">
        <f t="shared" si="32"/>
        <v>335.71250000000003</v>
      </c>
      <c r="D70" s="48">
        <f t="shared" si="33"/>
        <v>84.344166666666666</v>
      </c>
      <c r="E70" s="49">
        <f t="shared" si="34"/>
        <v>1487.618666666667</v>
      </c>
      <c r="F70" s="47">
        <f t="shared" si="36"/>
        <v>16013.43</v>
      </c>
      <c r="G70" s="50">
        <f t="shared" si="37"/>
        <v>4028.55</v>
      </c>
      <c r="H70" s="51">
        <f t="shared" si="35"/>
        <v>1012.13</v>
      </c>
      <c r="I70" s="47">
        <f>$I$32</f>
        <v>548.37</v>
      </c>
      <c r="J70" s="52">
        <f>SUM($F$59:$I$59)</f>
        <v>21602.48</v>
      </c>
      <c r="K70" s="56"/>
      <c r="L70" s="54"/>
      <c r="M70" s="42"/>
      <c r="O70" s="8"/>
    </row>
    <row r="71" spans="1:15" ht="14.1" customHeight="1" x14ac:dyDescent="0.2">
      <c r="A71" s="45" t="s">
        <v>141</v>
      </c>
      <c r="B71" s="46">
        <f t="shared" si="31"/>
        <v>1067.5620000000001</v>
      </c>
      <c r="C71" s="47">
        <f t="shared" si="32"/>
        <v>335.71250000000003</v>
      </c>
      <c r="D71" s="48">
        <f t="shared" si="33"/>
        <v>84.344166666666666</v>
      </c>
      <c r="E71" s="49">
        <f t="shared" si="34"/>
        <v>1487.618666666667</v>
      </c>
      <c r="F71" s="47">
        <f t="shared" si="36"/>
        <v>16013.43</v>
      </c>
      <c r="G71" s="50">
        <f t="shared" si="37"/>
        <v>4028.55</v>
      </c>
      <c r="H71" s="51">
        <f t="shared" si="35"/>
        <v>1012.13</v>
      </c>
      <c r="I71" s="47">
        <f>$I$32</f>
        <v>548.37</v>
      </c>
      <c r="J71" s="52">
        <f>SUM($F$59:$I$59)</f>
        <v>21602.48</v>
      </c>
      <c r="K71" s="56"/>
      <c r="L71" s="54"/>
      <c r="M71" s="42"/>
      <c r="O71" s="8"/>
    </row>
    <row r="72" spans="1:15" ht="14.1" customHeight="1" x14ac:dyDescent="0.2">
      <c r="A72" s="45" t="s">
        <v>142</v>
      </c>
      <c r="B72" s="46">
        <f t="shared" si="31"/>
        <v>1067.5620000000001</v>
      </c>
      <c r="C72" s="47">
        <f t="shared" si="32"/>
        <v>335.71250000000003</v>
      </c>
      <c r="D72" s="48">
        <f t="shared" si="33"/>
        <v>84.344166666666666</v>
      </c>
      <c r="E72" s="49">
        <f t="shared" si="34"/>
        <v>1487.618666666667</v>
      </c>
      <c r="F72" s="47">
        <f t="shared" si="36"/>
        <v>16013.43</v>
      </c>
      <c r="G72" s="50">
        <f t="shared" si="37"/>
        <v>4028.55</v>
      </c>
      <c r="H72" s="51">
        <f t="shared" si="35"/>
        <v>1012.13</v>
      </c>
      <c r="I72" s="47">
        <f>$I$62</f>
        <v>365.59</v>
      </c>
      <c r="J72" s="52">
        <f>SUM($F$62:$I$62)</f>
        <v>21419.7</v>
      </c>
      <c r="K72" s="56"/>
      <c r="L72" s="54"/>
      <c r="M72" s="42"/>
      <c r="O72" s="8"/>
    </row>
    <row r="73" spans="1:15" ht="14.1" customHeight="1" x14ac:dyDescent="0.2">
      <c r="A73" s="45" t="s">
        <v>143</v>
      </c>
      <c r="B73" s="46">
        <f t="shared" si="31"/>
        <v>1067.5620000000001</v>
      </c>
      <c r="C73" s="47">
        <f t="shared" si="32"/>
        <v>335.71250000000003</v>
      </c>
      <c r="D73" s="48">
        <f t="shared" si="33"/>
        <v>84.344166666666666</v>
      </c>
      <c r="E73" s="49">
        <f t="shared" si="34"/>
        <v>1487.618666666667</v>
      </c>
      <c r="F73" s="47">
        <f t="shared" si="36"/>
        <v>16013.43</v>
      </c>
      <c r="G73" s="50">
        <f t="shared" si="37"/>
        <v>4028.55</v>
      </c>
      <c r="H73" s="51">
        <f t="shared" si="35"/>
        <v>1012.13</v>
      </c>
      <c r="I73" s="47">
        <f>$I$32</f>
        <v>548.37</v>
      </c>
      <c r="J73" s="52">
        <f>SUM($F$59:$I$59)</f>
        <v>21602.48</v>
      </c>
      <c r="K73" s="56"/>
      <c r="L73" s="54"/>
      <c r="M73" s="42"/>
      <c r="O73" s="8"/>
    </row>
    <row r="74" spans="1:15" ht="14.1" customHeight="1" x14ac:dyDescent="0.2">
      <c r="A74" s="45" t="s">
        <v>144</v>
      </c>
      <c r="B74" s="46">
        <f t="shared" si="31"/>
        <v>1067.5620000000001</v>
      </c>
      <c r="C74" s="47">
        <f t="shared" si="32"/>
        <v>335.71250000000003</v>
      </c>
      <c r="D74" s="48">
        <f t="shared" si="33"/>
        <v>84.344166666666666</v>
      </c>
      <c r="E74" s="49">
        <f t="shared" si="34"/>
        <v>1487.618666666667</v>
      </c>
      <c r="F74" s="47">
        <f t="shared" si="36"/>
        <v>16013.43</v>
      </c>
      <c r="G74" s="50">
        <f t="shared" si="37"/>
        <v>4028.55</v>
      </c>
      <c r="H74" s="51">
        <f t="shared" si="35"/>
        <v>1012.13</v>
      </c>
      <c r="I74" s="47">
        <f>$I$4</f>
        <v>274.2</v>
      </c>
      <c r="J74" s="52">
        <f>SUM($F$74:$I$74)</f>
        <v>21328.31</v>
      </c>
      <c r="K74" s="56"/>
      <c r="L74" s="54"/>
      <c r="M74" s="42"/>
      <c r="O74" s="8"/>
    </row>
    <row r="75" spans="1:15" ht="14.1" customHeight="1" x14ac:dyDescent="0.2">
      <c r="A75" s="45" t="s">
        <v>145</v>
      </c>
      <c r="B75" s="46">
        <f t="shared" si="31"/>
        <v>1067.5620000000001</v>
      </c>
      <c r="C75" s="47">
        <f t="shared" si="32"/>
        <v>335.71250000000003</v>
      </c>
      <c r="D75" s="48">
        <f t="shared" si="33"/>
        <v>84.344166666666666</v>
      </c>
      <c r="E75" s="49">
        <f t="shared" si="34"/>
        <v>1487.618666666667</v>
      </c>
      <c r="F75" s="47">
        <f t="shared" si="36"/>
        <v>16013.43</v>
      </c>
      <c r="G75" s="50">
        <f t="shared" si="37"/>
        <v>4028.55</v>
      </c>
      <c r="H75" s="51">
        <f t="shared" si="35"/>
        <v>1012.13</v>
      </c>
      <c r="I75" s="47">
        <f>$I$74</f>
        <v>274.2</v>
      </c>
      <c r="J75" s="52">
        <f>SUM($F$74:$I$74)</f>
        <v>21328.31</v>
      </c>
      <c r="K75" s="56"/>
      <c r="L75" s="54"/>
      <c r="M75" s="42"/>
      <c r="O75" s="8"/>
    </row>
    <row r="76" spans="1:15" ht="14.1" customHeight="1" x14ac:dyDescent="0.2">
      <c r="A76" s="45"/>
      <c r="B76" s="59"/>
      <c r="C76" s="59"/>
      <c r="D76" s="60"/>
      <c r="E76" s="61"/>
      <c r="F76" s="54"/>
      <c r="G76" s="73"/>
      <c r="H76" s="60"/>
      <c r="I76" s="65"/>
      <c r="J76" s="64"/>
      <c r="K76" s="56"/>
      <c r="L76" s="54"/>
      <c r="M76" s="42"/>
      <c r="O76" s="8"/>
    </row>
    <row r="77" spans="1:15" ht="14.1" customHeight="1" x14ac:dyDescent="0.2">
      <c r="A77" s="66" t="s">
        <v>70</v>
      </c>
      <c r="B77" s="67" t="s">
        <v>1</v>
      </c>
      <c r="C77" s="67" t="s">
        <v>71</v>
      </c>
      <c r="D77" s="67" t="s">
        <v>72</v>
      </c>
      <c r="E77" s="67" t="s">
        <v>37</v>
      </c>
      <c r="F77" s="67" t="s">
        <v>1</v>
      </c>
      <c r="G77" s="67" t="s">
        <v>71</v>
      </c>
      <c r="H77" s="67" t="s">
        <v>72</v>
      </c>
      <c r="I77" s="67" t="s">
        <v>73</v>
      </c>
      <c r="J77" s="67" t="s">
        <v>37</v>
      </c>
      <c r="K77" s="67" t="s">
        <v>74</v>
      </c>
      <c r="L77" s="67" t="s">
        <v>75</v>
      </c>
      <c r="M77" s="42"/>
      <c r="O77" s="8"/>
    </row>
    <row r="78" spans="1:15" ht="14.1" customHeight="1" x14ac:dyDescent="0.2">
      <c r="A78" s="66" t="s">
        <v>146</v>
      </c>
      <c r="B78" s="67" t="s">
        <v>77</v>
      </c>
      <c r="C78" s="67" t="s">
        <v>77</v>
      </c>
      <c r="D78" s="67" t="s">
        <v>77</v>
      </c>
      <c r="E78" s="67" t="s">
        <v>77</v>
      </c>
      <c r="F78" s="67" t="s">
        <v>78</v>
      </c>
      <c r="G78" s="67" t="s">
        <v>78</v>
      </c>
      <c r="H78" s="67" t="s">
        <v>78</v>
      </c>
      <c r="I78" s="67" t="s">
        <v>78</v>
      </c>
      <c r="J78" s="67" t="s">
        <v>78</v>
      </c>
      <c r="K78" s="67">
        <f>K3</f>
        <v>2020</v>
      </c>
      <c r="L78" s="67" t="s">
        <v>79</v>
      </c>
      <c r="M78" s="42"/>
      <c r="O78" s="8"/>
    </row>
    <row r="79" spans="1:15" ht="14.1" customHeight="1" x14ac:dyDescent="0.2">
      <c r="A79" s="74" t="s">
        <v>147</v>
      </c>
      <c r="B79" s="46">
        <f>$F$79/15</f>
        <v>1009.4353333333333</v>
      </c>
      <c r="C79" s="47">
        <f>G79/12</f>
        <v>295.44666666666666</v>
      </c>
      <c r="D79" s="48">
        <f>$H$4/12</f>
        <v>84.344166666666666</v>
      </c>
      <c r="E79" s="49">
        <f>SUM($B$79:$D$79)</f>
        <v>1389.2261666666668</v>
      </c>
      <c r="F79" s="47">
        <v>15141.53</v>
      </c>
      <c r="G79" s="50">
        <v>3545.36</v>
      </c>
      <c r="H79" s="51">
        <f>$D$4*12</f>
        <v>1012.13</v>
      </c>
      <c r="I79" s="47">
        <f>$I$32</f>
        <v>548.37</v>
      </c>
      <c r="J79" s="52">
        <f>SUM($F$79:$I$79)</f>
        <v>20247.39</v>
      </c>
      <c r="K79" s="69">
        <v>13.89</v>
      </c>
      <c r="L79" s="54">
        <v>0</v>
      </c>
      <c r="M79" s="42"/>
      <c r="O79" s="8"/>
    </row>
    <row r="80" spans="1:15" ht="14.1" customHeight="1" x14ac:dyDescent="0.2">
      <c r="A80" s="45" t="s">
        <v>148</v>
      </c>
      <c r="B80" s="46">
        <f t="shared" ref="B80:B81" si="38">$F$79/15</f>
        <v>1009.4353333333333</v>
      </c>
      <c r="C80" s="47">
        <f>$G$80/12</f>
        <v>207.00750000000002</v>
      </c>
      <c r="D80" s="48">
        <f t="shared" ref="D80:D81" si="39">$H$4/12</f>
        <v>84.344166666666666</v>
      </c>
      <c r="E80" s="49">
        <f>SUM($B$80:$D$80)</f>
        <v>1300.787</v>
      </c>
      <c r="F80" s="47">
        <f>$F$79</f>
        <v>15141.53</v>
      </c>
      <c r="G80" s="50">
        <v>2484.09</v>
      </c>
      <c r="H80" s="51">
        <f t="shared" ref="H80:H81" si="40">$D$4*12</f>
        <v>1012.13</v>
      </c>
      <c r="I80" s="47">
        <f>$I$32</f>
        <v>548.37</v>
      </c>
      <c r="J80" s="52">
        <f>SUM($F$80:$I$80)</f>
        <v>19186.120000000003</v>
      </c>
      <c r="K80" s="56"/>
      <c r="L80" s="54"/>
      <c r="M80" s="42"/>
      <c r="O80" s="8"/>
    </row>
    <row r="81" spans="1:15" ht="14.1" customHeight="1" x14ac:dyDescent="0.2">
      <c r="A81" s="45" t="s">
        <v>149</v>
      </c>
      <c r="B81" s="46">
        <f t="shared" si="38"/>
        <v>1009.4353333333333</v>
      </c>
      <c r="C81" s="47">
        <f>$G$80/12</f>
        <v>207.00750000000002</v>
      </c>
      <c r="D81" s="48">
        <f t="shared" si="39"/>
        <v>84.344166666666666</v>
      </c>
      <c r="E81" s="49">
        <f>SUM($B$80:$D$80)</f>
        <v>1300.787</v>
      </c>
      <c r="F81" s="47">
        <f>$F$79</f>
        <v>15141.53</v>
      </c>
      <c r="G81" s="50">
        <f>$G$80</f>
        <v>2484.09</v>
      </c>
      <c r="H81" s="51">
        <f t="shared" si="40"/>
        <v>1012.13</v>
      </c>
      <c r="I81" s="47">
        <f>$I$32</f>
        <v>548.37</v>
      </c>
      <c r="J81" s="52">
        <f>SUM($F$80:$I$80)</f>
        <v>19186.120000000003</v>
      </c>
      <c r="K81" s="56"/>
      <c r="L81" s="54"/>
      <c r="M81" s="42"/>
      <c r="O81" s="8"/>
    </row>
    <row r="82" spans="1:15" ht="14.1" customHeight="1" thickBot="1" x14ac:dyDescent="0.25">
      <c r="A82" s="75"/>
      <c r="B82" s="63"/>
      <c r="C82" s="76"/>
      <c r="D82" s="60"/>
      <c r="E82" s="61"/>
      <c r="F82" s="63"/>
      <c r="G82" s="77"/>
      <c r="H82" s="63"/>
      <c r="I82" s="63"/>
      <c r="J82" s="71"/>
      <c r="K82" s="76"/>
      <c r="L82" s="54"/>
      <c r="M82" s="42"/>
    </row>
    <row r="83" spans="1:15" ht="14.1" customHeight="1" thickBot="1" x14ac:dyDescent="0.25">
      <c r="A83" s="78" t="s">
        <v>150</v>
      </c>
      <c r="B83" s="79">
        <v>0</v>
      </c>
      <c r="C83" s="80"/>
      <c r="D83" s="60"/>
      <c r="E83" s="61"/>
      <c r="F83" s="63"/>
      <c r="G83" s="77"/>
      <c r="H83" s="63"/>
      <c r="I83" s="63"/>
      <c r="J83" s="71"/>
      <c r="K83" s="76"/>
      <c r="L83" s="60"/>
      <c r="M83" s="42"/>
    </row>
    <row r="84" spans="1:15" ht="14.1" customHeight="1" x14ac:dyDescent="0.2">
      <c r="A84" s="81" t="s">
        <v>151</v>
      </c>
      <c r="B84" s="44" t="s">
        <v>152</v>
      </c>
      <c r="C84" s="82" t="s">
        <v>153</v>
      </c>
      <c r="D84" s="60"/>
      <c r="E84" s="83" t="s">
        <v>154</v>
      </c>
      <c r="F84" s="84" t="s">
        <v>155</v>
      </c>
      <c r="G84" s="84"/>
      <c r="H84" s="84"/>
      <c r="I84" s="84"/>
      <c r="J84" s="85"/>
      <c r="K84" s="86"/>
      <c r="L84" s="60"/>
      <c r="M84" s="42"/>
    </row>
    <row r="85" spans="1:15" ht="14.1" customHeight="1" thickBot="1" x14ac:dyDescent="0.25">
      <c r="A85" s="87" t="s">
        <v>156</v>
      </c>
      <c r="B85" s="88">
        <v>506.22</v>
      </c>
      <c r="C85" s="89">
        <f>$B$85*12</f>
        <v>6074.64</v>
      </c>
      <c r="D85" s="60"/>
      <c r="E85" s="90" t="s">
        <v>157</v>
      </c>
      <c r="F85" s="91" t="s">
        <v>158</v>
      </c>
      <c r="G85" s="91"/>
      <c r="H85" s="91"/>
      <c r="I85" s="91"/>
      <c r="J85" s="92"/>
      <c r="K85" s="93"/>
      <c r="L85" s="60"/>
      <c r="M85" s="42"/>
    </row>
    <row r="86" spans="1:15" ht="14.1" customHeight="1" thickBot="1" x14ac:dyDescent="0.25">
      <c r="A86" s="94" t="s">
        <v>159</v>
      </c>
      <c r="B86" s="95">
        <v>242.56</v>
      </c>
      <c r="C86" s="89">
        <f>B86*12</f>
        <v>2910.7200000000003</v>
      </c>
      <c r="D86" s="60"/>
      <c r="E86" s="61"/>
      <c r="F86" s="76"/>
      <c r="G86" s="77"/>
      <c r="H86" s="63"/>
      <c r="I86" s="63"/>
      <c r="J86" s="71"/>
      <c r="K86" s="76"/>
      <c r="L86" s="60"/>
      <c r="M86" s="42"/>
    </row>
    <row r="87" spans="1:15" ht="14.1" customHeight="1" thickTop="1" x14ac:dyDescent="0.2">
      <c r="A87" s="94" t="s">
        <v>160</v>
      </c>
      <c r="B87" s="88">
        <v>271.29000000000002</v>
      </c>
      <c r="C87" s="89">
        <f>$B$87*12</f>
        <v>3255.4800000000005</v>
      </c>
      <c r="D87" s="60"/>
      <c r="E87" s="61"/>
      <c r="F87" s="76"/>
      <c r="G87" s="96" t="s">
        <v>161</v>
      </c>
      <c r="H87" s="97"/>
      <c r="I87" s="63"/>
      <c r="J87" s="71"/>
      <c r="K87" s="76"/>
      <c r="L87" s="60"/>
      <c r="M87" s="42"/>
    </row>
    <row r="88" spans="1:15" ht="14.1" customHeight="1" thickBot="1" x14ac:dyDescent="0.25">
      <c r="A88" s="98" t="s">
        <v>162</v>
      </c>
      <c r="B88" s="99">
        <v>189.83</v>
      </c>
      <c r="C88" s="100">
        <f>B88*12</f>
        <v>2277.96</v>
      </c>
      <c r="D88" s="60"/>
      <c r="E88" s="61"/>
      <c r="F88" s="76"/>
      <c r="G88" s="101" t="s">
        <v>163</v>
      </c>
      <c r="H88" s="102">
        <v>1012.13</v>
      </c>
      <c r="I88" s="63"/>
      <c r="J88" s="71"/>
      <c r="K88" s="76"/>
      <c r="L88" s="60"/>
      <c r="M88" s="42"/>
    </row>
    <row r="89" spans="1:15" ht="14.1" customHeight="1" thickBot="1" x14ac:dyDescent="0.25">
      <c r="A89" s="76"/>
      <c r="B89" s="76"/>
      <c r="C89" s="76"/>
      <c r="D89" s="60"/>
      <c r="E89" s="61"/>
      <c r="F89" s="76"/>
      <c r="G89" s="101" t="s">
        <v>164</v>
      </c>
      <c r="H89" s="102">
        <v>330.76</v>
      </c>
      <c r="I89" s="63"/>
      <c r="J89" s="71"/>
      <c r="K89" s="76"/>
      <c r="L89" s="60"/>
      <c r="M89" s="42"/>
    </row>
    <row r="90" spans="1:15" ht="14.1" customHeight="1" x14ac:dyDescent="0.2">
      <c r="A90" s="78" t="s">
        <v>165</v>
      </c>
      <c r="B90" s="103"/>
      <c r="C90" s="104" t="s">
        <v>166</v>
      </c>
      <c r="D90" s="105" t="s">
        <v>167</v>
      </c>
      <c r="E90" s="106" t="s">
        <v>168</v>
      </c>
      <c r="F90" s="63"/>
      <c r="G90" s="101" t="s">
        <v>169</v>
      </c>
      <c r="H90" s="107">
        <v>340.68</v>
      </c>
      <c r="I90" s="63"/>
      <c r="J90" s="71"/>
      <c r="K90" s="76"/>
      <c r="L90" s="60"/>
      <c r="M90" s="42"/>
    </row>
    <row r="91" spans="1:15" ht="14.1" customHeight="1" thickBot="1" x14ac:dyDescent="0.25">
      <c r="A91" s="108"/>
      <c r="B91" s="63"/>
      <c r="C91" s="76"/>
      <c r="D91" s="60"/>
      <c r="E91" s="109"/>
      <c r="F91" s="63"/>
      <c r="G91" s="110" t="s">
        <v>170</v>
      </c>
      <c r="H91" s="111">
        <v>340.68</v>
      </c>
      <c r="I91" s="63"/>
      <c r="J91" s="71"/>
      <c r="K91" s="76"/>
      <c r="L91" s="60"/>
      <c r="M91" s="42"/>
    </row>
    <row r="92" spans="1:15" ht="14.1" customHeight="1" thickTop="1" thickBot="1" x14ac:dyDescent="0.25">
      <c r="A92" s="87" t="s">
        <v>171</v>
      </c>
      <c r="B92" s="63"/>
      <c r="C92" s="112">
        <v>148.78</v>
      </c>
      <c r="D92" s="113">
        <v>0</v>
      </c>
      <c r="E92" s="114">
        <v>1</v>
      </c>
      <c r="F92" s="70"/>
      <c r="G92" s="115"/>
      <c r="H92" s="70"/>
      <c r="I92" s="63"/>
      <c r="J92" s="71"/>
      <c r="K92" s="76"/>
      <c r="L92" s="60"/>
      <c r="M92" s="42"/>
    </row>
    <row r="93" spans="1:15" ht="14.1" customHeight="1" thickTop="1" x14ac:dyDescent="0.2">
      <c r="A93" s="87" t="s">
        <v>172</v>
      </c>
      <c r="B93" s="63"/>
      <c r="C93" s="63" t="s">
        <v>173</v>
      </c>
      <c r="D93" s="116"/>
      <c r="E93" s="109"/>
      <c r="F93" s="63"/>
      <c r="G93" s="157" t="s">
        <v>174</v>
      </c>
      <c r="H93" s="158"/>
      <c r="I93" s="159"/>
      <c r="J93" s="71"/>
      <c r="K93" s="76"/>
      <c r="L93" s="60"/>
      <c r="M93" s="42"/>
    </row>
    <row r="94" spans="1:15" ht="14.1" customHeight="1" x14ac:dyDescent="0.2">
      <c r="A94" s="87" t="s">
        <v>175</v>
      </c>
      <c r="B94" s="63"/>
      <c r="C94" s="76"/>
      <c r="D94" s="116"/>
      <c r="E94" s="109"/>
      <c r="F94" s="63"/>
      <c r="G94" s="101" t="s">
        <v>176</v>
      </c>
      <c r="H94" s="63"/>
      <c r="I94" s="102">
        <v>1641.51</v>
      </c>
      <c r="J94" s="71"/>
      <c r="K94" s="76"/>
      <c r="L94" s="60"/>
      <c r="M94" s="42"/>
    </row>
    <row r="95" spans="1:15" ht="14.1" customHeight="1" x14ac:dyDescent="0.2">
      <c r="A95" s="117" t="s">
        <v>177</v>
      </c>
      <c r="B95" s="38" t="s">
        <v>178</v>
      </c>
      <c r="C95" s="112">
        <v>35.61</v>
      </c>
      <c r="D95" s="118">
        <v>0</v>
      </c>
      <c r="E95" s="109"/>
      <c r="F95" s="63"/>
      <c r="G95" s="101" t="s">
        <v>179</v>
      </c>
      <c r="H95" s="63"/>
      <c r="I95" s="119">
        <v>30.48</v>
      </c>
      <c r="J95" s="71"/>
      <c r="K95" s="76"/>
      <c r="L95" s="60"/>
      <c r="M95" s="42"/>
    </row>
    <row r="96" spans="1:15" ht="14.1" customHeight="1" thickBot="1" x14ac:dyDescent="0.25">
      <c r="A96" s="117" t="s">
        <v>180</v>
      </c>
      <c r="B96" s="38" t="s">
        <v>181</v>
      </c>
      <c r="C96" s="112">
        <v>71.239999999999995</v>
      </c>
      <c r="D96" s="118">
        <v>0</v>
      </c>
      <c r="E96" s="109"/>
      <c r="F96" s="63"/>
      <c r="G96" s="110" t="s">
        <v>182</v>
      </c>
      <c r="H96" s="120"/>
      <c r="I96" s="121">
        <v>440.48</v>
      </c>
      <c r="J96" s="71"/>
      <c r="K96" s="76"/>
      <c r="L96" s="60"/>
      <c r="M96" s="42"/>
    </row>
    <row r="97" spans="1:13" ht="14.1" customHeight="1" thickTop="1" x14ac:dyDescent="0.2">
      <c r="A97" s="117" t="s">
        <v>183</v>
      </c>
      <c r="B97" s="38" t="s">
        <v>181</v>
      </c>
      <c r="C97" s="112">
        <v>85.52</v>
      </c>
      <c r="D97" s="118">
        <v>0</v>
      </c>
      <c r="E97" s="109"/>
      <c r="F97" s="63"/>
      <c r="G97" s="77"/>
      <c r="H97" s="63"/>
      <c r="I97" s="63"/>
      <c r="J97" s="71"/>
      <c r="K97" s="76"/>
      <c r="L97" s="60"/>
      <c r="M97" s="42"/>
    </row>
    <row r="98" spans="1:13" ht="14.1" customHeight="1" x14ac:dyDescent="0.2">
      <c r="A98" s="87" t="s">
        <v>184</v>
      </c>
      <c r="B98" s="63"/>
      <c r="C98" s="76" t="s">
        <v>185</v>
      </c>
      <c r="D98" s="60"/>
      <c r="E98" s="109"/>
      <c r="F98" s="63"/>
      <c r="G98" s="135" t="s">
        <v>236</v>
      </c>
      <c r="H98" s="136"/>
      <c r="I98" s="136"/>
      <c r="J98" s="137"/>
      <c r="K98" s="138"/>
      <c r="L98" s="60"/>
      <c r="M98" s="42"/>
    </row>
    <row r="99" spans="1:13" ht="14.1" customHeight="1" thickBot="1" x14ac:dyDescent="0.25">
      <c r="A99" s="122" t="s">
        <v>186</v>
      </c>
      <c r="B99" s="123"/>
      <c r="C99" s="124">
        <v>205.81</v>
      </c>
      <c r="D99" s="125"/>
      <c r="E99" s="126"/>
      <c r="F99" s="63"/>
      <c r="G99" s="77"/>
      <c r="H99" s="63"/>
      <c r="I99" s="63"/>
      <c r="J99" s="71"/>
      <c r="K99" s="76"/>
      <c r="L99" s="60"/>
      <c r="M99" s="42"/>
    </row>
    <row r="100" spans="1:13" ht="14.1" customHeight="1" x14ac:dyDescent="0.2">
      <c r="A100" s="13"/>
      <c r="B100" s="11"/>
      <c r="C100" s="14"/>
      <c r="D100" s="9"/>
      <c r="E100" s="10"/>
      <c r="F100" s="11"/>
      <c r="G100" s="15"/>
      <c r="H100" s="11"/>
      <c r="I100" s="11"/>
      <c r="J100" s="12"/>
      <c r="K100" s="14"/>
      <c r="L100" s="9"/>
    </row>
    <row r="108" spans="1:13" ht="14.1" customHeight="1" x14ac:dyDescent="0.2">
      <c r="C108" s="18"/>
    </row>
    <row r="109" spans="1:13" ht="14.1" customHeight="1" x14ac:dyDescent="0.2">
      <c r="C109" s="18"/>
    </row>
  </sheetData>
  <sheetProtection password="CAB1" sheet="1" objects="1" scenarios="1" formatCells="0"/>
  <mergeCells count="1">
    <mergeCell ref="G93:I93"/>
  </mergeCells>
  <pageMargins left="0.19685039370078741" right="0.19685039370078741" top="0.43307086614173229" bottom="0.43307086614173229" header="0" footer="0"/>
  <pageSetup paperSize="9" scale="75" orientation="landscape" r:id="rId1"/>
  <headerFooter alignWithMargins="0">
    <oddHeader>&amp;LSHSS&amp;CRETRIBUCIONES PERSONAL LABORAL
AÑO 2020&amp;R&amp;D</oddHeader>
    <oddFooter>&amp;LRetribuciones Laborales 2020&amp;RPágina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8"/>
  <sheetViews>
    <sheetView zoomScale="130" zoomScaleNormal="130" workbookViewId="0">
      <selection activeCell="H9" sqref="H9"/>
    </sheetView>
  </sheetViews>
  <sheetFormatPr baseColWidth="10" defaultRowHeight="15" x14ac:dyDescent="0.25"/>
  <cols>
    <col min="1" max="1" width="7.42578125" customWidth="1"/>
    <col min="2" max="2" width="47" customWidth="1"/>
  </cols>
  <sheetData>
    <row r="2" spans="1:8" x14ac:dyDescent="0.25">
      <c r="A2" s="127"/>
      <c r="B2" s="164" t="s">
        <v>234</v>
      </c>
      <c r="C2" s="164"/>
      <c r="D2" s="164"/>
      <c r="E2" s="164"/>
      <c r="F2" s="164"/>
      <c r="G2" s="164"/>
      <c r="H2" s="164"/>
    </row>
    <row r="3" spans="1:8" x14ac:dyDescent="0.25">
      <c r="A3" s="127"/>
      <c r="B3" s="164" t="s">
        <v>31</v>
      </c>
      <c r="C3" s="164"/>
      <c r="D3" s="164"/>
      <c r="E3" s="164"/>
      <c r="F3" s="164"/>
      <c r="G3" s="164"/>
      <c r="H3" s="164"/>
    </row>
    <row r="4" spans="1:8" x14ac:dyDescent="0.25">
      <c r="A4" s="127"/>
      <c r="B4" s="128" t="s">
        <v>32</v>
      </c>
      <c r="C4" s="129" t="s">
        <v>54</v>
      </c>
      <c r="D4" s="129" t="s">
        <v>55</v>
      </c>
      <c r="E4" s="129" t="s">
        <v>56</v>
      </c>
      <c r="F4" s="129" t="s">
        <v>57</v>
      </c>
      <c r="G4" s="129" t="s">
        <v>58</v>
      </c>
      <c r="H4" s="128"/>
    </row>
    <row r="5" spans="1:8" ht="22.5" x14ac:dyDescent="0.25">
      <c r="A5" s="127"/>
      <c r="B5" s="130" t="s">
        <v>61</v>
      </c>
      <c r="C5" s="130" t="s">
        <v>53</v>
      </c>
      <c r="D5" s="130" t="s">
        <v>33</v>
      </c>
      <c r="E5" s="130" t="s">
        <v>34</v>
      </c>
      <c r="F5" s="130" t="s">
        <v>35</v>
      </c>
      <c r="G5" s="130" t="s">
        <v>36</v>
      </c>
      <c r="H5" s="128" t="s">
        <v>37</v>
      </c>
    </row>
    <row r="6" spans="1:8" x14ac:dyDescent="0.25">
      <c r="A6" s="127"/>
      <c r="B6" s="128" t="s">
        <v>233</v>
      </c>
      <c r="C6" s="128">
        <v>60</v>
      </c>
      <c r="D6" s="128">
        <v>92</v>
      </c>
      <c r="E6" s="128">
        <v>92</v>
      </c>
      <c r="F6" s="128">
        <v>61</v>
      </c>
      <c r="G6" s="128">
        <v>61</v>
      </c>
      <c r="H6" s="128">
        <v>366</v>
      </c>
    </row>
    <row r="7" spans="1:8" x14ac:dyDescent="0.25">
      <c r="A7" s="160" t="s">
        <v>232</v>
      </c>
      <c r="B7" s="131" t="s">
        <v>231</v>
      </c>
      <c r="C7" s="132">
        <f t="shared" ref="C7:C48" si="0">H7/H6*C6</f>
        <v>940.92299926229509</v>
      </c>
      <c r="D7" s="132">
        <f t="shared" ref="D7:D48" si="1">H7/H6*D6</f>
        <v>1442.7485988688525</v>
      </c>
      <c r="E7" s="132">
        <f t="shared" ref="E7:E48" si="2">H7/H6*E6</f>
        <v>1442.7485988688525</v>
      </c>
      <c r="F7" s="132">
        <f t="shared" ref="F7:F48" si="3">H7/H6*F6</f>
        <v>956.60504924999998</v>
      </c>
      <c r="G7" s="132">
        <f t="shared" ref="G7:G48" si="4">H7/H6*G6</f>
        <v>956.60504924999998</v>
      </c>
      <c r="H7" s="133">
        <v>5739.6302955000001</v>
      </c>
    </row>
    <row r="8" spans="1:8" x14ac:dyDescent="0.25">
      <c r="A8" s="160"/>
      <c r="B8" s="131" t="s">
        <v>230</v>
      </c>
      <c r="C8" s="132">
        <f t="shared" si="0"/>
        <v>940.92299926229509</v>
      </c>
      <c r="D8" s="132">
        <f t="shared" si="1"/>
        <v>1442.7485988688525</v>
      </c>
      <c r="E8" s="132">
        <f t="shared" si="2"/>
        <v>1442.7485988688525</v>
      </c>
      <c r="F8" s="132">
        <f t="shared" si="3"/>
        <v>956.60504924999998</v>
      </c>
      <c r="G8" s="132">
        <f t="shared" si="4"/>
        <v>956.60504924999998</v>
      </c>
      <c r="H8" s="133">
        <v>5739.6302955000001</v>
      </c>
    </row>
    <row r="9" spans="1:8" x14ac:dyDescent="0.25">
      <c r="A9" s="160"/>
      <c r="B9" s="131" t="s">
        <v>229</v>
      </c>
      <c r="C9" s="132">
        <f t="shared" si="0"/>
        <v>940.92299926229509</v>
      </c>
      <c r="D9" s="132">
        <f t="shared" si="1"/>
        <v>1442.7485988688525</v>
      </c>
      <c r="E9" s="132">
        <f t="shared" si="2"/>
        <v>1442.7485988688525</v>
      </c>
      <c r="F9" s="132">
        <f t="shared" si="3"/>
        <v>956.60504924999998</v>
      </c>
      <c r="G9" s="132">
        <f t="shared" si="4"/>
        <v>956.60504924999998</v>
      </c>
      <c r="H9" s="133">
        <v>5739.6302955000001</v>
      </c>
    </row>
    <row r="10" spans="1:8" x14ac:dyDescent="0.25">
      <c r="A10" s="160"/>
      <c r="B10" s="131" t="s">
        <v>228</v>
      </c>
      <c r="C10" s="132">
        <f t="shared" si="0"/>
        <v>798.41473180327864</v>
      </c>
      <c r="D10" s="132">
        <f t="shared" si="1"/>
        <v>1224.2359220983606</v>
      </c>
      <c r="E10" s="132">
        <f t="shared" si="2"/>
        <v>1224.2359220983606</v>
      </c>
      <c r="F10" s="132">
        <f t="shared" si="3"/>
        <v>811.72164399999997</v>
      </c>
      <c r="G10" s="132">
        <f t="shared" si="4"/>
        <v>811.72164399999997</v>
      </c>
      <c r="H10" s="133">
        <v>4870.3298640000003</v>
      </c>
    </row>
    <row r="11" spans="1:8" x14ac:dyDescent="0.25">
      <c r="A11" s="160"/>
      <c r="B11" s="131" t="s">
        <v>227</v>
      </c>
      <c r="C11" s="132">
        <f t="shared" si="0"/>
        <v>798.41473180327864</v>
      </c>
      <c r="D11" s="132">
        <f t="shared" si="1"/>
        <v>1224.2359220983606</v>
      </c>
      <c r="E11" s="132">
        <f t="shared" si="2"/>
        <v>1224.2359220983606</v>
      </c>
      <c r="F11" s="132">
        <f t="shared" si="3"/>
        <v>811.72164399999997</v>
      </c>
      <c r="G11" s="132">
        <f t="shared" si="4"/>
        <v>811.72164399999997</v>
      </c>
      <c r="H11" s="133">
        <v>4870.3298640000003</v>
      </c>
    </row>
    <row r="12" spans="1:8" x14ac:dyDescent="0.25">
      <c r="A12" s="160"/>
      <c r="B12" s="131" t="s">
        <v>226</v>
      </c>
      <c r="C12" s="132">
        <f t="shared" si="0"/>
        <v>798.41473180327864</v>
      </c>
      <c r="D12" s="132">
        <f t="shared" si="1"/>
        <v>1224.2359220983606</v>
      </c>
      <c r="E12" s="132">
        <f t="shared" si="2"/>
        <v>1224.2359220983606</v>
      </c>
      <c r="F12" s="132">
        <f t="shared" si="3"/>
        <v>811.72164399999997</v>
      </c>
      <c r="G12" s="132">
        <f t="shared" si="4"/>
        <v>811.72164399999997</v>
      </c>
      <c r="H12" s="133">
        <v>4870.3298640000003</v>
      </c>
    </row>
    <row r="13" spans="1:8" x14ac:dyDescent="0.25">
      <c r="A13" s="160"/>
      <c r="B13" s="131" t="s">
        <v>225</v>
      </c>
      <c r="C13" s="132">
        <f t="shared" si="0"/>
        <v>798.41473180327864</v>
      </c>
      <c r="D13" s="132">
        <f t="shared" si="1"/>
        <v>1224.2359220983606</v>
      </c>
      <c r="E13" s="132">
        <f t="shared" si="2"/>
        <v>1224.2359220983606</v>
      </c>
      <c r="F13" s="132">
        <f t="shared" si="3"/>
        <v>811.72164399999997</v>
      </c>
      <c r="G13" s="132">
        <f t="shared" si="4"/>
        <v>811.72164399999997</v>
      </c>
      <c r="H13" s="133">
        <v>4870.3298640000003</v>
      </c>
    </row>
    <row r="14" spans="1:8" x14ac:dyDescent="0.25">
      <c r="A14" s="160" t="s">
        <v>224</v>
      </c>
      <c r="B14" s="131" t="s">
        <v>223</v>
      </c>
      <c r="C14" s="132">
        <f t="shared" si="0"/>
        <v>704.93522237704906</v>
      </c>
      <c r="D14" s="132">
        <f t="shared" si="1"/>
        <v>1080.9006743114753</v>
      </c>
      <c r="E14" s="132">
        <f t="shared" si="2"/>
        <v>1080.9006743114753</v>
      </c>
      <c r="F14" s="132">
        <f t="shared" si="3"/>
        <v>716.68414274999986</v>
      </c>
      <c r="G14" s="132">
        <f t="shared" si="4"/>
        <v>716.68414274999986</v>
      </c>
      <c r="H14" s="133">
        <v>4300.1048565000001</v>
      </c>
    </row>
    <row r="15" spans="1:8" x14ac:dyDescent="0.25">
      <c r="A15" s="160"/>
      <c r="B15" s="131" t="s">
        <v>222</v>
      </c>
      <c r="C15" s="132">
        <f t="shared" si="0"/>
        <v>704.93522237704906</v>
      </c>
      <c r="D15" s="132">
        <f t="shared" si="1"/>
        <v>1080.9006743114753</v>
      </c>
      <c r="E15" s="132">
        <f t="shared" si="2"/>
        <v>1080.9006743114753</v>
      </c>
      <c r="F15" s="132">
        <f t="shared" si="3"/>
        <v>716.68414274999986</v>
      </c>
      <c r="G15" s="132">
        <f t="shared" si="4"/>
        <v>716.68414274999986</v>
      </c>
      <c r="H15" s="133">
        <v>4300.1048565000001</v>
      </c>
    </row>
    <row r="16" spans="1:8" x14ac:dyDescent="0.25">
      <c r="A16" s="160"/>
      <c r="B16" s="131" t="s">
        <v>221</v>
      </c>
      <c r="C16" s="132">
        <f t="shared" si="0"/>
        <v>704.93522237704906</v>
      </c>
      <c r="D16" s="132">
        <f t="shared" si="1"/>
        <v>1080.9006743114753</v>
      </c>
      <c r="E16" s="132">
        <f t="shared" si="2"/>
        <v>1080.9006743114753</v>
      </c>
      <c r="F16" s="132">
        <f t="shared" si="3"/>
        <v>716.68414274999986</v>
      </c>
      <c r="G16" s="132">
        <f t="shared" si="4"/>
        <v>716.68414274999986</v>
      </c>
      <c r="H16" s="133">
        <v>4300.1048565000001</v>
      </c>
    </row>
    <row r="17" spans="1:8" x14ac:dyDescent="0.25">
      <c r="A17" s="160"/>
      <c r="B17" s="131" t="s">
        <v>220</v>
      </c>
      <c r="C17" s="132">
        <f t="shared" si="0"/>
        <v>704.93522237704906</v>
      </c>
      <c r="D17" s="132">
        <f t="shared" si="1"/>
        <v>1080.9006743114753</v>
      </c>
      <c r="E17" s="132">
        <f t="shared" si="2"/>
        <v>1080.9006743114753</v>
      </c>
      <c r="F17" s="132">
        <f t="shared" si="3"/>
        <v>716.68414274999986</v>
      </c>
      <c r="G17" s="132">
        <f t="shared" si="4"/>
        <v>716.68414274999986</v>
      </c>
      <c r="H17" s="133">
        <v>4300.1048565000001</v>
      </c>
    </row>
    <row r="18" spans="1:8" x14ac:dyDescent="0.25">
      <c r="A18" s="160"/>
      <c r="B18" s="131" t="s">
        <v>219</v>
      </c>
      <c r="C18" s="132">
        <f t="shared" si="0"/>
        <v>704.93522237704906</v>
      </c>
      <c r="D18" s="132">
        <f t="shared" si="1"/>
        <v>1080.9006743114753</v>
      </c>
      <c r="E18" s="132">
        <f t="shared" si="2"/>
        <v>1080.9006743114753</v>
      </c>
      <c r="F18" s="132">
        <f t="shared" si="3"/>
        <v>716.68414274999986</v>
      </c>
      <c r="G18" s="132">
        <f t="shared" si="4"/>
        <v>716.68414274999986</v>
      </c>
      <c r="H18" s="133">
        <v>4300.1048565000001</v>
      </c>
    </row>
    <row r="19" spans="1:8" x14ac:dyDescent="0.25">
      <c r="A19" s="160"/>
      <c r="B19" s="131" t="s">
        <v>218</v>
      </c>
      <c r="C19" s="132">
        <f t="shared" si="0"/>
        <v>704.93522237704906</v>
      </c>
      <c r="D19" s="132">
        <f t="shared" si="1"/>
        <v>1080.9006743114753</v>
      </c>
      <c r="E19" s="132">
        <f t="shared" si="2"/>
        <v>1080.9006743114753</v>
      </c>
      <c r="F19" s="132">
        <f t="shared" si="3"/>
        <v>716.68414274999986</v>
      </c>
      <c r="G19" s="132">
        <f t="shared" si="4"/>
        <v>716.68414274999986</v>
      </c>
      <c r="H19" s="133">
        <v>4300.1048565000001</v>
      </c>
    </row>
    <row r="20" spans="1:8" x14ac:dyDescent="0.25">
      <c r="A20" s="160"/>
      <c r="B20" s="131" t="s">
        <v>217</v>
      </c>
      <c r="C20" s="132">
        <f t="shared" si="0"/>
        <v>704.93522237704906</v>
      </c>
      <c r="D20" s="132">
        <f t="shared" si="1"/>
        <v>1080.9006743114753</v>
      </c>
      <c r="E20" s="132">
        <f t="shared" si="2"/>
        <v>1080.9006743114753</v>
      </c>
      <c r="F20" s="132">
        <f t="shared" si="3"/>
        <v>716.68414274999986</v>
      </c>
      <c r="G20" s="132">
        <f t="shared" si="4"/>
        <v>716.68414274999986</v>
      </c>
      <c r="H20" s="133">
        <v>4300.1048565000001</v>
      </c>
    </row>
    <row r="21" spans="1:8" x14ac:dyDescent="0.25">
      <c r="A21" s="160"/>
      <c r="B21" s="131" t="s">
        <v>216</v>
      </c>
      <c r="C21" s="132">
        <f t="shared" si="0"/>
        <v>704.93522237704906</v>
      </c>
      <c r="D21" s="132">
        <f t="shared" si="1"/>
        <v>1080.9006743114753</v>
      </c>
      <c r="E21" s="132">
        <f t="shared" si="2"/>
        <v>1080.9006743114753</v>
      </c>
      <c r="F21" s="132">
        <f t="shared" si="3"/>
        <v>716.68414274999986</v>
      </c>
      <c r="G21" s="132">
        <f t="shared" si="4"/>
        <v>716.68414274999986</v>
      </c>
      <c r="H21" s="133">
        <v>4300.1048565000001</v>
      </c>
    </row>
    <row r="22" spans="1:8" x14ac:dyDescent="0.25">
      <c r="A22" s="160"/>
      <c r="B22" s="131" t="s">
        <v>215</v>
      </c>
      <c r="C22" s="132">
        <f t="shared" si="0"/>
        <v>704.93522237704906</v>
      </c>
      <c r="D22" s="132">
        <f t="shared" si="1"/>
        <v>1080.9006743114753</v>
      </c>
      <c r="E22" s="132">
        <f t="shared" si="2"/>
        <v>1080.9006743114753</v>
      </c>
      <c r="F22" s="132">
        <f t="shared" si="3"/>
        <v>716.68414274999986</v>
      </c>
      <c r="G22" s="132">
        <f t="shared" si="4"/>
        <v>716.68414274999986</v>
      </c>
      <c r="H22" s="133">
        <v>4300.1048565000001</v>
      </c>
    </row>
    <row r="23" spans="1:8" x14ac:dyDescent="0.25">
      <c r="A23" s="160"/>
      <c r="B23" s="131" t="s">
        <v>214</v>
      </c>
      <c r="C23" s="132">
        <f t="shared" si="0"/>
        <v>704.93522237704906</v>
      </c>
      <c r="D23" s="132">
        <f t="shared" si="1"/>
        <v>1080.9006743114753</v>
      </c>
      <c r="E23" s="132">
        <f t="shared" si="2"/>
        <v>1080.9006743114753</v>
      </c>
      <c r="F23" s="132">
        <f t="shared" si="3"/>
        <v>716.68414274999986</v>
      </c>
      <c r="G23" s="132">
        <f t="shared" si="4"/>
        <v>716.68414274999986</v>
      </c>
      <c r="H23" s="133">
        <v>4300.1048565000001</v>
      </c>
    </row>
    <row r="24" spans="1:8" x14ac:dyDescent="0.25">
      <c r="A24" s="160" t="s">
        <v>213</v>
      </c>
      <c r="B24" s="131" t="s">
        <v>212</v>
      </c>
      <c r="C24" s="132">
        <f t="shared" si="0"/>
        <v>626.10499893442602</v>
      </c>
      <c r="D24" s="132">
        <f t="shared" si="1"/>
        <v>960.02766503278667</v>
      </c>
      <c r="E24" s="132">
        <f t="shared" si="2"/>
        <v>960.02766503278667</v>
      </c>
      <c r="F24" s="132">
        <f t="shared" si="3"/>
        <v>636.54008224999973</v>
      </c>
      <c r="G24" s="132">
        <f t="shared" si="4"/>
        <v>636.54008224999973</v>
      </c>
      <c r="H24" s="133">
        <v>3819.2404934999995</v>
      </c>
    </row>
    <row r="25" spans="1:8" x14ac:dyDescent="0.25">
      <c r="A25" s="160"/>
      <c r="B25" s="131" t="s">
        <v>211</v>
      </c>
      <c r="C25" s="132">
        <f t="shared" si="0"/>
        <v>626.10499893442602</v>
      </c>
      <c r="D25" s="132">
        <f t="shared" si="1"/>
        <v>960.02766503278667</v>
      </c>
      <c r="E25" s="132">
        <f t="shared" si="2"/>
        <v>960.02766503278667</v>
      </c>
      <c r="F25" s="132">
        <f t="shared" si="3"/>
        <v>636.54008224999973</v>
      </c>
      <c r="G25" s="132">
        <f t="shared" si="4"/>
        <v>636.54008224999973</v>
      </c>
      <c r="H25" s="133">
        <v>3819.2404934999995</v>
      </c>
    </row>
    <row r="26" spans="1:8" x14ac:dyDescent="0.25">
      <c r="A26" s="160"/>
      <c r="B26" s="131" t="s">
        <v>210</v>
      </c>
      <c r="C26" s="132">
        <f t="shared" si="0"/>
        <v>626.10499893442602</v>
      </c>
      <c r="D26" s="132">
        <f t="shared" si="1"/>
        <v>960.02766503278667</v>
      </c>
      <c r="E26" s="132">
        <f t="shared" si="2"/>
        <v>960.02766503278667</v>
      </c>
      <c r="F26" s="132">
        <f t="shared" si="3"/>
        <v>636.54008224999973</v>
      </c>
      <c r="G26" s="132">
        <f t="shared" si="4"/>
        <v>636.54008224999973</v>
      </c>
      <c r="H26" s="133">
        <v>3819.2404934999995</v>
      </c>
    </row>
    <row r="27" spans="1:8" x14ac:dyDescent="0.25">
      <c r="A27" s="160"/>
      <c r="B27" s="131" t="s">
        <v>209</v>
      </c>
      <c r="C27" s="132">
        <f t="shared" si="0"/>
        <v>626.10499893442602</v>
      </c>
      <c r="D27" s="132">
        <f t="shared" si="1"/>
        <v>960.02766503278667</v>
      </c>
      <c r="E27" s="132">
        <f t="shared" si="2"/>
        <v>960.02766503278667</v>
      </c>
      <c r="F27" s="132">
        <f t="shared" si="3"/>
        <v>636.54008224999973</v>
      </c>
      <c r="G27" s="132">
        <f t="shared" si="4"/>
        <v>636.54008224999973</v>
      </c>
      <c r="H27" s="133">
        <v>3819.2404934999995</v>
      </c>
    </row>
    <row r="28" spans="1:8" x14ac:dyDescent="0.25">
      <c r="A28" s="160"/>
      <c r="B28" s="131" t="s">
        <v>208</v>
      </c>
      <c r="C28" s="132">
        <f t="shared" si="0"/>
        <v>626.10499893442602</v>
      </c>
      <c r="D28" s="132">
        <f t="shared" si="1"/>
        <v>960.02766503278667</v>
      </c>
      <c r="E28" s="132">
        <f t="shared" si="2"/>
        <v>960.02766503278667</v>
      </c>
      <c r="F28" s="132">
        <f t="shared" si="3"/>
        <v>636.54008224999973</v>
      </c>
      <c r="G28" s="132">
        <f t="shared" si="4"/>
        <v>636.54008224999973</v>
      </c>
      <c r="H28" s="133">
        <v>3819.2404934999995</v>
      </c>
    </row>
    <row r="29" spans="1:8" x14ac:dyDescent="0.25">
      <c r="A29" s="160"/>
      <c r="B29" s="131" t="s">
        <v>207</v>
      </c>
      <c r="C29" s="132">
        <f t="shared" si="0"/>
        <v>626.10499893442602</v>
      </c>
      <c r="D29" s="132">
        <f t="shared" si="1"/>
        <v>960.02766503278667</v>
      </c>
      <c r="E29" s="132">
        <f t="shared" si="2"/>
        <v>960.02766503278667</v>
      </c>
      <c r="F29" s="132">
        <f t="shared" si="3"/>
        <v>636.54008224999973</v>
      </c>
      <c r="G29" s="132">
        <f t="shared" si="4"/>
        <v>636.54008224999973</v>
      </c>
      <c r="H29" s="133">
        <v>3819.2404934999995</v>
      </c>
    </row>
    <row r="30" spans="1:8" x14ac:dyDescent="0.25">
      <c r="A30" s="160"/>
      <c r="B30" s="131" t="s">
        <v>206</v>
      </c>
      <c r="C30" s="132">
        <f t="shared" si="0"/>
        <v>626.10499893442602</v>
      </c>
      <c r="D30" s="132">
        <f t="shared" si="1"/>
        <v>960.02766503278667</v>
      </c>
      <c r="E30" s="132">
        <f t="shared" si="2"/>
        <v>960.02766503278667</v>
      </c>
      <c r="F30" s="132">
        <f t="shared" si="3"/>
        <v>636.54008224999973</v>
      </c>
      <c r="G30" s="132">
        <f t="shared" si="4"/>
        <v>636.54008224999973</v>
      </c>
      <c r="H30" s="133">
        <v>3819.2404934999995</v>
      </c>
    </row>
    <row r="31" spans="1:8" x14ac:dyDescent="0.25">
      <c r="A31" s="160"/>
      <c r="B31" s="131" t="s">
        <v>205</v>
      </c>
      <c r="C31" s="132">
        <f t="shared" si="0"/>
        <v>626.10499893442602</v>
      </c>
      <c r="D31" s="132">
        <f t="shared" si="1"/>
        <v>960.02766503278667</v>
      </c>
      <c r="E31" s="132">
        <f t="shared" si="2"/>
        <v>960.02766503278667</v>
      </c>
      <c r="F31" s="132">
        <f t="shared" si="3"/>
        <v>636.54008224999973</v>
      </c>
      <c r="G31" s="132">
        <f t="shared" si="4"/>
        <v>636.54008224999973</v>
      </c>
      <c r="H31" s="133">
        <v>3819.2404934999995</v>
      </c>
    </row>
    <row r="32" spans="1:8" x14ac:dyDescent="0.25">
      <c r="A32" s="160"/>
      <c r="B32" s="131" t="s">
        <v>204</v>
      </c>
      <c r="C32" s="132">
        <f t="shared" si="0"/>
        <v>626.10499893442602</v>
      </c>
      <c r="D32" s="132">
        <f t="shared" si="1"/>
        <v>960.02766503278667</v>
      </c>
      <c r="E32" s="132">
        <f t="shared" si="2"/>
        <v>960.02766503278667</v>
      </c>
      <c r="F32" s="132">
        <f t="shared" si="3"/>
        <v>636.54008224999973</v>
      </c>
      <c r="G32" s="132">
        <f t="shared" si="4"/>
        <v>636.54008224999973</v>
      </c>
      <c r="H32" s="133">
        <v>3819.2404934999995</v>
      </c>
    </row>
    <row r="33" spans="1:8" x14ac:dyDescent="0.25">
      <c r="A33" s="160"/>
      <c r="B33" s="131" t="s">
        <v>203</v>
      </c>
      <c r="C33" s="132">
        <f t="shared" si="0"/>
        <v>626.10499893442602</v>
      </c>
      <c r="D33" s="132">
        <f t="shared" si="1"/>
        <v>960.02766503278667</v>
      </c>
      <c r="E33" s="132">
        <f t="shared" si="2"/>
        <v>960.02766503278667</v>
      </c>
      <c r="F33" s="132">
        <f t="shared" si="3"/>
        <v>636.54008224999973</v>
      </c>
      <c r="G33" s="132">
        <f t="shared" si="4"/>
        <v>636.54008224999973</v>
      </c>
      <c r="H33" s="133">
        <v>3819.2404934999995</v>
      </c>
    </row>
    <row r="34" spans="1:8" x14ac:dyDescent="0.25">
      <c r="A34" s="160"/>
      <c r="B34" s="131" t="s">
        <v>202</v>
      </c>
      <c r="C34" s="132">
        <f t="shared" si="0"/>
        <v>626.10499893442602</v>
      </c>
      <c r="D34" s="132">
        <f t="shared" si="1"/>
        <v>960.02766503278667</v>
      </c>
      <c r="E34" s="132">
        <f t="shared" si="2"/>
        <v>960.02766503278667</v>
      </c>
      <c r="F34" s="132">
        <f t="shared" si="3"/>
        <v>636.54008224999973</v>
      </c>
      <c r="G34" s="132">
        <f t="shared" si="4"/>
        <v>636.54008224999973</v>
      </c>
      <c r="H34" s="133">
        <v>3819.2404934999995</v>
      </c>
    </row>
    <row r="35" spans="1:8" x14ac:dyDescent="0.25">
      <c r="A35" s="160"/>
      <c r="B35" s="131" t="s">
        <v>201</v>
      </c>
      <c r="C35" s="132">
        <f t="shared" si="0"/>
        <v>626.10499893442602</v>
      </c>
      <c r="D35" s="132">
        <f t="shared" si="1"/>
        <v>960.02766503278667</v>
      </c>
      <c r="E35" s="132">
        <f t="shared" si="2"/>
        <v>960.02766503278667</v>
      </c>
      <c r="F35" s="132">
        <f t="shared" si="3"/>
        <v>636.54008224999973</v>
      </c>
      <c r="G35" s="132">
        <f t="shared" si="4"/>
        <v>636.54008224999973</v>
      </c>
      <c r="H35" s="133">
        <v>3819.2404934999995</v>
      </c>
    </row>
    <row r="36" spans="1:8" x14ac:dyDescent="0.25">
      <c r="A36" s="160"/>
      <c r="B36" s="131" t="s">
        <v>200</v>
      </c>
      <c r="C36" s="132">
        <f t="shared" si="0"/>
        <v>626.10499893442602</v>
      </c>
      <c r="D36" s="132">
        <f t="shared" si="1"/>
        <v>960.02766503278667</v>
      </c>
      <c r="E36" s="132">
        <f t="shared" si="2"/>
        <v>960.02766503278667</v>
      </c>
      <c r="F36" s="132">
        <f t="shared" si="3"/>
        <v>636.54008224999973</v>
      </c>
      <c r="G36" s="132">
        <f t="shared" si="4"/>
        <v>636.54008224999973</v>
      </c>
      <c r="H36" s="133">
        <v>3819.2404934999995</v>
      </c>
    </row>
    <row r="37" spans="1:8" x14ac:dyDescent="0.25">
      <c r="A37" s="160"/>
      <c r="B37" s="131" t="s">
        <v>199</v>
      </c>
      <c r="C37" s="132">
        <f t="shared" si="0"/>
        <v>626.10499893442602</v>
      </c>
      <c r="D37" s="132">
        <f t="shared" si="1"/>
        <v>960.02766503278667</v>
      </c>
      <c r="E37" s="132">
        <f t="shared" si="2"/>
        <v>960.02766503278667</v>
      </c>
      <c r="F37" s="132">
        <f t="shared" si="3"/>
        <v>636.54008224999973</v>
      </c>
      <c r="G37" s="132">
        <f t="shared" si="4"/>
        <v>636.54008224999973</v>
      </c>
      <c r="H37" s="133">
        <v>3819.2404934999995</v>
      </c>
    </row>
    <row r="38" spans="1:8" x14ac:dyDescent="0.25">
      <c r="A38" s="160"/>
      <c r="B38" s="131" t="s">
        <v>198</v>
      </c>
      <c r="C38" s="132">
        <f t="shared" si="0"/>
        <v>626.10499893442602</v>
      </c>
      <c r="D38" s="132">
        <f t="shared" si="1"/>
        <v>960.02766503278667</v>
      </c>
      <c r="E38" s="132">
        <f t="shared" si="2"/>
        <v>960.02766503278667</v>
      </c>
      <c r="F38" s="132">
        <f t="shared" si="3"/>
        <v>636.54008224999973</v>
      </c>
      <c r="G38" s="132">
        <f t="shared" si="4"/>
        <v>636.54008224999973</v>
      </c>
      <c r="H38" s="133">
        <v>3819.2404934999995</v>
      </c>
    </row>
    <row r="39" spans="1:8" x14ac:dyDescent="0.25">
      <c r="A39" s="160"/>
      <c r="B39" s="131" t="s">
        <v>197</v>
      </c>
      <c r="C39" s="132">
        <f t="shared" si="0"/>
        <v>626.10499893442602</v>
      </c>
      <c r="D39" s="132">
        <f t="shared" si="1"/>
        <v>960.02766503278667</v>
      </c>
      <c r="E39" s="132">
        <f t="shared" si="2"/>
        <v>960.02766503278667</v>
      </c>
      <c r="F39" s="132">
        <f t="shared" si="3"/>
        <v>636.54008224999973</v>
      </c>
      <c r="G39" s="132">
        <f t="shared" si="4"/>
        <v>636.54008224999973</v>
      </c>
      <c r="H39" s="133">
        <v>3819.2404934999995</v>
      </c>
    </row>
    <row r="40" spans="1:8" x14ac:dyDescent="0.25">
      <c r="A40" s="161" t="s">
        <v>196</v>
      </c>
      <c r="B40" s="131" t="s">
        <v>195</v>
      </c>
      <c r="C40" s="132">
        <f t="shared" si="0"/>
        <v>573.16642622950803</v>
      </c>
      <c r="D40" s="132">
        <f t="shared" si="1"/>
        <v>878.85518688524576</v>
      </c>
      <c r="E40" s="132">
        <f t="shared" si="2"/>
        <v>878.85518688524576</v>
      </c>
      <c r="F40" s="132">
        <f t="shared" si="3"/>
        <v>582.71919999999977</v>
      </c>
      <c r="G40" s="132">
        <f t="shared" si="4"/>
        <v>582.71919999999977</v>
      </c>
      <c r="H40" s="133">
        <v>3496.3152</v>
      </c>
    </row>
    <row r="41" spans="1:8" x14ac:dyDescent="0.25">
      <c r="A41" s="162"/>
      <c r="B41" s="131" t="s">
        <v>194</v>
      </c>
      <c r="C41" s="132">
        <f t="shared" si="0"/>
        <v>573.16642622950803</v>
      </c>
      <c r="D41" s="132">
        <f t="shared" si="1"/>
        <v>878.85518688524576</v>
      </c>
      <c r="E41" s="132">
        <f t="shared" si="2"/>
        <v>878.85518688524576</v>
      </c>
      <c r="F41" s="132">
        <f t="shared" si="3"/>
        <v>582.71919999999977</v>
      </c>
      <c r="G41" s="132">
        <f t="shared" si="4"/>
        <v>582.71919999999977</v>
      </c>
      <c r="H41" s="133">
        <v>3496.3152</v>
      </c>
    </row>
    <row r="42" spans="1:8" x14ac:dyDescent="0.25">
      <c r="A42" s="162"/>
      <c r="B42" s="131" t="s">
        <v>193</v>
      </c>
      <c r="C42" s="132">
        <f t="shared" si="0"/>
        <v>573.16642622950803</v>
      </c>
      <c r="D42" s="132">
        <f t="shared" si="1"/>
        <v>878.85518688524576</v>
      </c>
      <c r="E42" s="132">
        <f t="shared" si="2"/>
        <v>878.85518688524576</v>
      </c>
      <c r="F42" s="132">
        <f t="shared" si="3"/>
        <v>582.71919999999977</v>
      </c>
      <c r="G42" s="132">
        <f t="shared" si="4"/>
        <v>582.71919999999977</v>
      </c>
      <c r="H42" s="133">
        <v>3496.3152</v>
      </c>
    </row>
    <row r="43" spans="1:8" x14ac:dyDescent="0.25">
      <c r="A43" s="162"/>
      <c r="B43" s="131" t="s">
        <v>192</v>
      </c>
      <c r="C43" s="132">
        <f t="shared" si="0"/>
        <v>573.16642622950803</v>
      </c>
      <c r="D43" s="132">
        <f t="shared" si="1"/>
        <v>878.85518688524576</v>
      </c>
      <c r="E43" s="132">
        <f t="shared" si="2"/>
        <v>878.85518688524576</v>
      </c>
      <c r="F43" s="132">
        <f t="shared" si="3"/>
        <v>582.71919999999977</v>
      </c>
      <c r="G43" s="132">
        <f t="shared" si="4"/>
        <v>582.71919999999977</v>
      </c>
      <c r="H43" s="133">
        <v>3496.3152</v>
      </c>
    </row>
    <row r="44" spans="1:8" x14ac:dyDescent="0.25">
      <c r="A44" s="162"/>
      <c r="B44" s="131" t="s">
        <v>191</v>
      </c>
      <c r="C44" s="132">
        <f t="shared" si="0"/>
        <v>573.16642622950803</v>
      </c>
      <c r="D44" s="132">
        <f t="shared" si="1"/>
        <v>878.85518688524576</v>
      </c>
      <c r="E44" s="132">
        <f t="shared" si="2"/>
        <v>878.85518688524576</v>
      </c>
      <c r="F44" s="132">
        <f t="shared" si="3"/>
        <v>582.71919999999977</v>
      </c>
      <c r="G44" s="132">
        <f t="shared" si="4"/>
        <v>582.71919999999977</v>
      </c>
      <c r="H44" s="133">
        <v>3496.3152</v>
      </c>
    </row>
    <row r="45" spans="1:8" x14ac:dyDescent="0.25">
      <c r="A45" s="162"/>
      <c r="B45" s="131" t="s">
        <v>190</v>
      </c>
      <c r="C45" s="132">
        <f t="shared" si="0"/>
        <v>573.16642622950803</v>
      </c>
      <c r="D45" s="132">
        <f t="shared" si="1"/>
        <v>878.85518688524576</v>
      </c>
      <c r="E45" s="132">
        <f t="shared" si="2"/>
        <v>878.85518688524576</v>
      </c>
      <c r="F45" s="132">
        <f t="shared" si="3"/>
        <v>582.71919999999977</v>
      </c>
      <c r="G45" s="132">
        <f t="shared" si="4"/>
        <v>582.71919999999977</v>
      </c>
      <c r="H45" s="133">
        <v>3496.3152</v>
      </c>
    </row>
    <row r="46" spans="1:8" x14ac:dyDescent="0.25">
      <c r="A46" s="162"/>
      <c r="B46" s="131" t="s">
        <v>189</v>
      </c>
      <c r="C46" s="132">
        <f t="shared" si="0"/>
        <v>573.16642622950803</v>
      </c>
      <c r="D46" s="132">
        <f t="shared" si="1"/>
        <v>878.85518688524576</v>
      </c>
      <c r="E46" s="132">
        <f t="shared" si="2"/>
        <v>878.85518688524576</v>
      </c>
      <c r="F46" s="132">
        <f t="shared" si="3"/>
        <v>582.71919999999977</v>
      </c>
      <c r="G46" s="132">
        <f t="shared" si="4"/>
        <v>582.71919999999977</v>
      </c>
      <c r="H46" s="133">
        <v>3496.3152</v>
      </c>
    </row>
    <row r="47" spans="1:8" x14ac:dyDescent="0.25">
      <c r="A47" s="162"/>
      <c r="B47" s="131" t="s">
        <v>188</v>
      </c>
      <c r="C47" s="132">
        <f t="shared" si="0"/>
        <v>573.16642622950803</v>
      </c>
      <c r="D47" s="132">
        <f t="shared" si="1"/>
        <v>878.85518688524576</v>
      </c>
      <c r="E47" s="132">
        <f t="shared" si="2"/>
        <v>878.85518688524576</v>
      </c>
      <c r="F47" s="132">
        <f t="shared" si="3"/>
        <v>582.71919999999977</v>
      </c>
      <c r="G47" s="132">
        <f t="shared" si="4"/>
        <v>582.71919999999977</v>
      </c>
      <c r="H47" s="133">
        <v>3496.3152</v>
      </c>
    </row>
    <row r="48" spans="1:8" x14ac:dyDescent="0.25">
      <c r="A48" s="163"/>
      <c r="B48" s="131" t="s">
        <v>187</v>
      </c>
      <c r="C48" s="132">
        <f t="shared" si="0"/>
        <v>573.16642622950803</v>
      </c>
      <c r="D48" s="132">
        <f t="shared" si="1"/>
        <v>878.85518688524576</v>
      </c>
      <c r="E48" s="132">
        <f t="shared" si="2"/>
        <v>878.85518688524576</v>
      </c>
      <c r="F48" s="132">
        <f t="shared" si="3"/>
        <v>582.71919999999977</v>
      </c>
      <c r="G48" s="132">
        <f t="shared" si="4"/>
        <v>582.71919999999977</v>
      </c>
      <c r="H48" s="133">
        <v>3496.3152</v>
      </c>
    </row>
  </sheetData>
  <sheetProtection password="CAB1" sheet="1" objects="1" scenarios="1" formatCells="0"/>
  <mergeCells count="6">
    <mergeCell ref="A7:A13"/>
    <mergeCell ref="A14:A23"/>
    <mergeCell ref="A24:A39"/>
    <mergeCell ref="A40:A48"/>
    <mergeCell ref="B2:H2"/>
    <mergeCell ref="B3:H3"/>
  </mergeCells>
  <pageMargins left="0.7" right="0.7" top="0.75" bottom="0.75" header="0.3" footer="0.3"/>
  <pageSetup paperSize="9" scale="7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7"/>
  <sheetViews>
    <sheetView workbookViewId="0">
      <selection activeCell="E14" sqref="E14"/>
    </sheetView>
  </sheetViews>
  <sheetFormatPr baseColWidth="10" defaultRowHeight="15" x14ac:dyDescent="0.25"/>
  <cols>
    <col min="2" max="2" width="20.42578125" customWidth="1"/>
    <col min="3" max="3" width="16.28515625" bestFit="1" customWidth="1"/>
  </cols>
  <sheetData>
    <row r="3" spans="1:3" ht="15.75" thickBot="1" x14ac:dyDescent="0.3">
      <c r="A3" s="177" t="s">
        <v>291</v>
      </c>
      <c r="C3" s="174" t="s">
        <v>292</v>
      </c>
    </row>
    <row r="4" spans="1:3" ht="15.75" thickBot="1" x14ac:dyDescent="0.3">
      <c r="A4" s="165" t="s">
        <v>0</v>
      </c>
      <c r="B4" s="166" t="s">
        <v>293</v>
      </c>
      <c r="C4" s="167" t="s">
        <v>294</v>
      </c>
    </row>
    <row r="5" spans="1:3" x14ac:dyDescent="0.25">
      <c r="A5" s="171" t="s">
        <v>3</v>
      </c>
      <c r="B5" s="168">
        <v>1</v>
      </c>
      <c r="C5" s="175">
        <v>956.56558799999993</v>
      </c>
    </row>
    <row r="6" spans="1:3" x14ac:dyDescent="0.25">
      <c r="A6" s="172" t="s">
        <v>4</v>
      </c>
      <c r="B6" s="169">
        <v>2</v>
      </c>
      <c r="C6" s="175">
        <v>712.05201993749984</v>
      </c>
    </row>
    <row r="7" spans="1:3" x14ac:dyDescent="0.25">
      <c r="A7" s="172" t="s">
        <v>6</v>
      </c>
      <c r="B7" s="169">
        <v>3</v>
      </c>
      <c r="C7" s="175">
        <v>580.58807936250003</v>
      </c>
    </row>
    <row r="8" spans="1:3" x14ac:dyDescent="0.25">
      <c r="A8" s="172" t="s">
        <v>7</v>
      </c>
      <c r="B8" s="169">
        <v>4</v>
      </c>
      <c r="C8" s="175">
        <v>382.96665000000002</v>
      </c>
    </row>
    <row r="9" spans="1:3" ht="15.75" thickBot="1" x14ac:dyDescent="0.3">
      <c r="A9" s="173" t="s">
        <v>8</v>
      </c>
      <c r="B9" s="170">
        <v>5</v>
      </c>
      <c r="C9" s="175">
        <v>339.52121115</v>
      </c>
    </row>
    <row r="11" spans="1:3" ht="15.75" thickBot="1" x14ac:dyDescent="0.3">
      <c r="A11" s="178" t="s">
        <v>2</v>
      </c>
    </row>
    <row r="12" spans="1:3" ht="15.75" thickBot="1" x14ac:dyDescent="0.3">
      <c r="A12" s="165" t="s">
        <v>0</v>
      </c>
      <c r="B12" s="166" t="s">
        <v>293</v>
      </c>
      <c r="C12" s="167" t="s">
        <v>294</v>
      </c>
    </row>
    <row r="13" spans="1:3" x14ac:dyDescent="0.25">
      <c r="A13" s="171" t="s">
        <v>3</v>
      </c>
      <c r="B13" s="168">
        <v>1</v>
      </c>
      <c r="C13" s="176">
        <v>57.881153962499994</v>
      </c>
    </row>
    <row r="14" spans="1:3" x14ac:dyDescent="0.25">
      <c r="A14" s="172" t="s">
        <v>4</v>
      </c>
      <c r="B14" s="169">
        <v>2</v>
      </c>
      <c r="C14" s="176">
        <v>44.158182337499994</v>
      </c>
    </row>
    <row r="15" spans="1:3" x14ac:dyDescent="0.25">
      <c r="A15" s="172" t="s">
        <v>6</v>
      </c>
      <c r="B15" s="169">
        <v>3</v>
      </c>
      <c r="C15" s="176">
        <v>35.424415124999989</v>
      </c>
    </row>
    <row r="16" spans="1:3" x14ac:dyDescent="0.25">
      <c r="A16" s="172" t="s">
        <v>7</v>
      </c>
      <c r="B16" s="169">
        <v>4</v>
      </c>
      <c r="C16" s="176">
        <v>23.850311925</v>
      </c>
    </row>
    <row r="17" spans="1:3" ht="15.75" thickBot="1" x14ac:dyDescent="0.3">
      <c r="A17" s="173" t="s">
        <v>8</v>
      </c>
      <c r="B17" s="170">
        <v>5</v>
      </c>
      <c r="C17" s="176">
        <v>17.744121450000002</v>
      </c>
    </row>
  </sheetData>
  <sheetProtection password="CAB1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PAS Funcionario</vt:lpstr>
      <vt:lpstr>PAS Laboral</vt:lpstr>
      <vt:lpstr>PAS Laboral Calidad</vt:lpstr>
      <vt:lpstr>Indemnización por residencia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Univerisidad de Granada</dc:creator>
  <cp:lastModifiedBy>Univerisidad de Granada</cp:lastModifiedBy>
  <cp:lastPrinted>2020-02-13T08:43:04Z</cp:lastPrinted>
  <dcterms:created xsi:type="dcterms:W3CDTF">2019-07-11T08:45:32Z</dcterms:created>
  <dcterms:modified xsi:type="dcterms:W3CDTF">2020-11-04T13:18:39Z</dcterms:modified>
</cp:coreProperties>
</file>